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78" activeTab="2"/>
  </bookViews>
  <sheets>
    <sheet name="Учреждения" sheetId="5" r:id="rId1"/>
    <sheet name="Приложение 1" sheetId="1" r:id="rId2"/>
    <sheet name="техфайл" sheetId="2" r:id="rId3"/>
    <sheet name="Распределение" sheetId="6" r:id="rId4"/>
  </sheets>
  <definedNames>
    <definedName name="_xlnm._FilterDatabase" localSheetId="1" hidden="1">'Приложение 1'!$A$5:$G$5</definedName>
    <definedName name="_xlnm._FilterDatabase" localSheetId="3" hidden="1">Распределение!$A$6:$Q$2360</definedName>
    <definedName name="_xlnm._FilterDatabase" localSheetId="2" hidden="1">техфайл!$A$6:$M$48</definedName>
    <definedName name="_xlnm._FilterDatabase" localSheetId="0" hidden="1">Учреждения!$F$1:$F$132</definedName>
    <definedName name="_xlnm.Print_Area" localSheetId="1">'Приложение 1'!$A$1:$G$88</definedName>
    <definedName name="_xlnm.Print_Area" localSheetId="3">Распределение!$A$1:$K$2372</definedName>
    <definedName name="_xlnm.Print_Area" localSheetId="2">техфайл!$B$4:$J$48</definedName>
    <definedName name="_xlnm.Print_Area" localSheetId="0">Учреждения!$A$1:$F$132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94" i="6" l="1"/>
  <c r="J1993" i="6"/>
  <c r="J1992" i="6"/>
  <c r="J1991" i="6"/>
  <c r="J1990" i="6"/>
  <c r="J1989" i="6"/>
  <c r="J1973" i="6"/>
  <c r="J1972" i="6"/>
  <c r="J1971" i="6"/>
  <c r="J1970" i="6"/>
  <c r="J1969" i="6"/>
  <c r="J1968" i="6"/>
  <c r="J1952" i="6"/>
  <c r="J1951" i="6"/>
  <c r="J1950" i="6"/>
  <c r="J1949" i="6"/>
  <c r="J1948" i="6"/>
  <c r="J1947" i="6"/>
  <c r="J1931" i="6"/>
  <c r="J1930" i="6"/>
  <c r="J1929" i="6"/>
  <c r="J1928" i="6"/>
  <c r="J1927" i="6"/>
  <c r="J1926" i="6"/>
  <c r="J1910" i="6"/>
  <c r="J1909" i="6"/>
  <c r="J1908" i="6"/>
  <c r="J1907" i="6"/>
  <c r="J1906" i="6"/>
  <c r="J1905" i="6"/>
  <c r="J1889" i="6"/>
  <c r="J1888" i="6"/>
  <c r="J1887" i="6"/>
  <c r="J1886" i="6"/>
  <c r="J1885" i="6"/>
  <c r="J1884" i="6"/>
  <c r="J1867" i="6"/>
  <c r="J1866" i="6"/>
  <c r="J1865" i="6"/>
  <c r="J1864" i="6"/>
  <c r="J1863" i="6"/>
  <c r="J1862" i="6"/>
  <c r="J1846" i="6"/>
  <c r="J1845" i="6"/>
  <c r="J1844" i="6"/>
  <c r="J1843" i="6"/>
  <c r="J1842" i="6"/>
  <c r="J1841" i="6"/>
  <c r="J1825" i="6"/>
  <c r="J1824" i="6"/>
  <c r="J1823" i="6"/>
  <c r="J1822" i="6"/>
  <c r="J1821" i="6"/>
  <c r="J1820" i="6"/>
  <c r="J1804" i="6"/>
  <c r="J1803" i="6"/>
  <c r="J1802" i="6"/>
  <c r="J1801" i="6"/>
  <c r="J1800" i="6"/>
  <c r="J1799" i="6"/>
  <c r="J1783" i="6"/>
  <c r="J1782" i="6"/>
  <c r="J1781" i="6"/>
  <c r="J1780" i="6"/>
  <c r="J1779" i="6"/>
  <c r="J1778" i="6"/>
  <c r="J1762" i="6"/>
  <c r="J1761" i="6"/>
  <c r="J1760" i="6"/>
  <c r="J1759" i="6"/>
  <c r="J1758" i="6"/>
  <c r="J1757" i="6"/>
  <c r="J1741" i="6"/>
  <c r="J1740" i="6"/>
  <c r="J1739" i="6"/>
  <c r="J1738" i="6"/>
  <c r="J1737" i="6"/>
  <c r="J1736" i="6"/>
  <c r="J1719" i="6"/>
  <c r="J1718" i="6"/>
  <c r="J1717" i="6"/>
  <c r="J1716" i="6"/>
  <c r="J1715" i="6"/>
  <c r="J1714" i="6"/>
  <c r="J1698" i="6"/>
  <c r="J1697" i="6"/>
  <c r="J1696" i="6"/>
  <c r="J1695" i="6"/>
  <c r="J1694" i="6"/>
  <c r="J1693" i="6"/>
  <c r="J1677" i="6"/>
  <c r="J1676" i="6"/>
  <c r="J1675" i="6"/>
  <c r="J1674" i="6"/>
  <c r="J1673" i="6"/>
  <c r="J1672" i="6"/>
  <c r="J1652" i="6"/>
  <c r="J1651" i="6"/>
  <c r="J1650" i="6"/>
  <c r="J1649" i="6"/>
  <c r="J1648" i="6"/>
  <c r="J1647" i="6"/>
  <c r="J1631" i="6"/>
  <c r="J1630" i="6"/>
  <c r="J1629" i="6"/>
  <c r="J1628" i="6"/>
  <c r="J1627" i="6"/>
  <c r="J1626" i="6"/>
  <c r="J1610" i="6"/>
  <c r="J1609" i="6"/>
  <c r="J1608" i="6"/>
  <c r="J1607" i="6"/>
  <c r="J1606" i="6"/>
  <c r="J1605" i="6"/>
  <c r="J1589" i="6"/>
  <c r="J1588" i="6"/>
  <c r="J1587" i="6"/>
  <c r="J1586" i="6"/>
  <c r="J1585" i="6"/>
  <c r="J1584" i="6"/>
  <c r="J1568" i="6"/>
  <c r="J1567" i="6"/>
  <c r="J1566" i="6"/>
  <c r="J1565" i="6"/>
  <c r="J1564" i="6"/>
  <c r="J1563" i="6"/>
  <c r="J1547" i="6"/>
  <c r="J1546" i="6"/>
  <c r="J1545" i="6"/>
  <c r="J1544" i="6"/>
  <c r="J1543" i="6"/>
  <c r="J1542" i="6"/>
  <c r="J1526" i="6"/>
  <c r="J1525" i="6"/>
  <c r="J1524" i="6"/>
  <c r="J1523" i="6"/>
  <c r="J1522" i="6"/>
  <c r="J1521" i="6"/>
  <c r="J1505" i="6"/>
  <c r="J1504" i="6"/>
  <c r="J1503" i="6"/>
  <c r="J1502" i="6"/>
  <c r="J1501" i="6"/>
  <c r="J1500" i="6"/>
  <c r="J1484" i="6"/>
  <c r="J1483" i="6"/>
  <c r="J1482" i="6"/>
  <c r="J1481" i="6"/>
  <c r="J1480" i="6"/>
  <c r="J1479" i="6"/>
  <c r="J1460" i="6"/>
  <c r="J1459" i="6"/>
  <c r="J1458" i="6"/>
  <c r="J1457" i="6"/>
  <c r="J1456" i="6"/>
  <c r="J1455" i="6"/>
  <c r="J1439" i="6"/>
  <c r="J1438" i="6"/>
  <c r="J1437" i="6"/>
  <c r="J1436" i="6"/>
  <c r="J1435" i="6"/>
  <c r="J1434" i="6"/>
  <c r="J1418" i="6"/>
  <c r="J1417" i="6"/>
  <c r="J1416" i="6"/>
  <c r="J1415" i="6"/>
  <c r="J1414" i="6"/>
  <c r="J1413" i="6"/>
  <c r="J1396" i="6"/>
  <c r="J1395" i="6"/>
  <c r="J1394" i="6"/>
  <c r="J1393" i="6"/>
  <c r="J1392" i="6"/>
  <c r="J1391" i="6"/>
  <c r="J1375" i="6"/>
  <c r="J1374" i="6"/>
  <c r="J1373" i="6"/>
  <c r="J1372" i="6"/>
  <c r="J1371" i="6"/>
  <c r="J1370" i="6"/>
  <c r="J1354" i="6"/>
  <c r="J1353" i="6"/>
  <c r="J1352" i="6"/>
  <c r="J1351" i="6"/>
  <c r="J1350" i="6"/>
  <c r="J1349" i="6"/>
  <c r="J1333" i="6"/>
  <c r="J1332" i="6"/>
  <c r="J1331" i="6"/>
  <c r="J1330" i="6"/>
  <c r="J1329" i="6"/>
  <c r="J1328" i="6"/>
  <c r="J1312" i="6"/>
  <c r="J1311" i="6"/>
  <c r="J1310" i="6"/>
  <c r="J1309" i="6"/>
  <c r="J1308" i="6"/>
  <c r="J1307" i="6"/>
  <c r="J1288" i="6"/>
  <c r="J1287" i="6"/>
  <c r="J1286" i="6"/>
  <c r="J1285" i="6"/>
  <c r="J1284" i="6"/>
  <c r="J1283" i="6"/>
  <c r="J1267" i="6"/>
  <c r="J1266" i="6"/>
  <c r="J1265" i="6"/>
  <c r="J1264" i="6"/>
  <c r="J1263" i="6"/>
  <c r="J1262" i="6"/>
  <c r="J1246" i="6"/>
  <c r="J1245" i="6"/>
  <c r="J1244" i="6"/>
  <c r="J1243" i="6"/>
  <c r="J1242" i="6"/>
  <c r="J1241" i="6"/>
  <c r="J1225" i="6"/>
  <c r="J1224" i="6"/>
  <c r="J1223" i="6"/>
  <c r="J1222" i="6"/>
  <c r="J1221" i="6"/>
  <c r="J1220" i="6"/>
  <c r="J1204" i="6"/>
  <c r="J1203" i="6"/>
  <c r="J1202" i="6"/>
  <c r="J1201" i="6"/>
  <c r="J1200" i="6"/>
  <c r="J1199" i="6"/>
  <c r="J1183" i="6"/>
  <c r="J1182" i="6"/>
  <c r="J1181" i="6"/>
  <c r="J1180" i="6"/>
  <c r="J1179" i="6"/>
  <c r="J1178" i="6"/>
  <c r="J1162" i="6"/>
  <c r="J1161" i="6"/>
  <c r="J1160" i="6"/>
  <c r="J1159" i="6"/>
  <c r="J1158" i="6"/>
  <c r="J1157" i="6"/>
  <c r="J1141" i="6"/>
  <c r="J1140" i="6"/>
  <c r="J1139" i="6"/>
  <c r="J1138" i="6"/>
  <c r="J1137" i="6"/>
  <c r="J1136" i="6"/>
  <c r="J1120" i="6"/>
  <c r="J1119" i="6"/>
  <c r="J1118" i="6"/>
  <c r="J1117" i="6"/>
  <c r="J1116" i="6"/>
  <c r="J1115" i="6"/>
  <c r="J1099" i="6"/>
  <c r="J1098" i="6"/>
  <c r="J1097" i="6"/>
  <c r="J1096" i="6"/>
  <c r="J1095" i="6"/>
  <c r="J1094" i="6"/>
  <c r="J1078" i="6"/>
  <c r="J1077" i="6"/>
  <c r="J1076" i="6"/>
  <c r="J1075" i="6"/>
  <c r="J1074" i="6"/>
  <c r="J1073" i="6"/>
  <c r="J1057" i="6"/>
  <c r="J1056" i="6"/>
  <c r="J1055" i="6"/>
  <c r="J1054" i="6"/>
  <c r="J1053" i="6"/>
  <c r="J1052" i="6"/>
  <c r="J1036" i="6"/>
  <c r="J1035" i="6"/>
  <c r="J1034" i="6"/>
  <c r="J1033" i="6"/>
  <c r="J1032" i="6"/>
  <c r="J1031" i="6"/>
  <c r="J1015" i="6"/>
  <c r="J1014" i="6"/>
  <c r="J1013" i="6"/>
  <c r="J1012" i="6"/>
  <c r="J1011" i="6"/>
  <c r="J1010" i="6"/>
  <c r="J994" i="6"/>
  <c r="J993" i="6"/>
  <c r="J992" i="6"/>
  <c r="J991" i="6"/>
  <c r="J990" i="6"/>
  <c r="J989" i="6"/>
  <c r="J973" i="6"/>
  <c r="J972" i="6"/>
  <c r="J971" i="6"/>
  <c r="J970" i="6"/>
  <c r="J969" i="6"/>
  <c r="J968" i="6"/>
  <c r="J952" i="6"/>
  <c r="J951" i="6"/>
  <c r="J950" i="6"/>
  <c r="J949" i="6"/>
  <c r="J948" i="6"/>
  <c r="J947" i="6"/>
  <c r="J931" i="6"/>
  <c r="J930" i="6"/>
  <c r="J929" i="6"/>
  <c r="J928" i="6"/>
  <c r="J927" i="6"/>
  <c r="J926" i="6"/>
  <c r="J910" i="6"/>
  <c r="J909" i="6"/>
  <c r="J908" i="6"/>
  <c r="J907" i="6"/>
  <c r="J906" i="6"/>
  <c r="J905" i="6"/>
  <c r="J889" i="6"/>
  <c r="J888" i="6"/>
  <c r="J887" i="6"/>
  <c r="J886" i="6"/>
  <c r="J885" i="6"/>
  <c r="J884" i="6"/>
  <c r="J2039" i="6"/>
  <c r="J2038" i="6"/>
  <c r="J2037" i="6"/>
  <c r="J2036" i="6"/>
  <c r="J2035" i="6"/>
  <c r="J2034" i="6"/>
  <c r="P843" i="6"/>
  <c r="J872" i="6"/>
  <c r="J871" i="6"/>
  <c r="N866" i="6"/>
  <c r="J8" i="6" l="1"/>
  <c r="D7" i="6"/>
  <c r="P2140" i="6" l="1"/>
  <c r="N865" i="6"/>
  <c r="P2037" i="6" l="1"/>
  <c r="N2037" i="6"/>
  <c r="P2036" i="6"/>
  <c r="N2036" i="6"/>
  <c r="P1992" i="6"/>
  <c r="N1992" i="6"/>
  <c r="P1991" i="6"/>
  <c r="N1991" i="6"/>
  <c r="P1971" i="6"/>
  <c r="N1971" i="6"/>
  <c r="P1970" i="6"/>
  <c r="N1970" i="6"/>
  <c r="P1950" i="6"/>
  <c r="N1950" i="6"/>
  <c r="P1949" i="6"/>
  <c r="N1949" i="6"/>
  <c r="P1929" i="6"/>
  <c r="N1929" i="6"/>
  <c r="P1928" i="6"/>
  <c r="N1928" i="6"/>
  <c r="P1908" i="6"/>
  <c r="N1908" i="6"/>
  <c r="P1907" i="6"/>
  <c r="N1907" i="6"/>
  <c r="P1887" i="6"/>
  <c r="N1887" i="6"/>
  <c r="P1886" i="6"/>
  <c r="N1886" i="6"/>
  <c r="P1865" i="6"/>
  <c r="N1865" i="6"/>
  <c r="P1864" i="6"/>
  <c r="N1864" i="6"/>
  <c r="P1844" i="6"/>
  <c r="N1844" i="6"/>
  <c r="P1843" i="6"/>
  <c r="N1843" i="6"/>
  <c r="P1823" i="6"/>
  <c r="N1823" i="6"/>
  <c r="P1822" i="6"/>
  <c r="N1822" i="6"/>
  <c r="P1802" i="6"/>
  <c r="N1802" i="6"/>
  <c r="P1801" i="6"/>
  <c r="N1801" i="6"/>
  <c r="P1781" i="6"/>
  <c r="N1781" i="6"/>
  <c r="P1780" i="6"/>
  <c r="N1780" i="6"/>
  <c r="P1760" i="6"/>
  <c r="N1760" i="6"/>
  <c r="P1759" i="6"/>
  <c r="N1759" i="6"/>
  <c r="P1739" i="6"/>
  <c r="N1739" i="6"/>
  <c r="P1738" i="6"/>
  <c r="N1738" i="6"/>
  <c r="P1717" i="6"/>
  <c r="N1717" i="6"/>
  <c r="P1716" i="6"/>
  <c r="N1716" i="6"/>
  <c r="P1696" i="6"/>
  <c r="N1696" i="6"/>
  <c r="P1695" i="6"/>
  <c r="N1695" i="6"/>
  <c r="P1675" i="6"/>
  <c r="N1675" i="6"/>
  <c r="P1674" i="6"/>
  <c r="N1674" i="6"/>
  <c r="P1650" i="6"/>
  <c r="N1650" i="6"/>
  <c r="P1649" i="6"/>
  <c r="N1649" i="6"/>
  <c r="P1629" i="6"/>
  <c r="N1629" i="6"/>
  <c r="P1628" i="6"/>
  <c r="N1628" i="6"/>
  <c r="P1608" i="6"/>
  <c r="N1608" i="6"/>
  <c r="P1607" i="6"/>
  <c r="N1607" i="6"/>
  <c r="P1587" i="6"/>
  <c r="N1587" i="6"/>
  <c r="P1586" i="6"/>
  <c r="N1586" i="6"/>
  <c r="P1566" i="6"/>
  <c r="N1566" i="6"/>
  <c r="P1565" i="6"/>
  <c r="N1565" i="6"/>
  <c r="P1545" i="6"/>
  <c r="N1545" i="6"/>
  <c r="P1544" i="6"/>
  <c r="N1544" i="6"/>
  <c r="P1524" i="6"/>
  <c r="N1524" i="6"/>
  <c r="P1523" i="6"/>
  <c r="N1523" i="6"/>
  <c r="P1503" i="6"/>
  <c r="N1503" i="6"/>
  <c r="P1502" i="6"/>
  <c r="N1502" i="6"/>
  <c r="P1482" i="6"/>
  <c r="N1482" i="6"/>
  <c r="P1481" i="6"/>
  <c r="N1481" i="6"/>
  <c r="P1458" i="6"/>
  <c r="N1458" i="6"/>
  <c r="P1457" i="6"/>
  <c r="N1457" i="6"/>
  <c r="P1437" i="6"/>
  <c r="N1437" i="6"/>
  <c r="P1436" i="6"/>
  <c r="N1436" i="6"/>
  <c r="P1416" i="6"/>
  <c r="N1416" i="6"/>
  <c r="P1415" i="6"/>
  <c r="N1415" i="6"/>
  <c r="P1394" i="6"/>
  <c r="N1394" i="6"/>
  <c r="P1393" i="6"/>
  <c r="N1393" i="6"/>
  <c r="P1373" i="6"/>
  <c r="N1373" i="6"/>
  <c r="P1372" i="6"/>
  <c r="N1372" i="6"/>
  <c r="P1352" i="6"/>
  <c r="N1352" i="6"/>
  <c r="P1351" i="6"/>
  <c r="N1351" i="6"/>
  <c r="P1331" i="6"/>
  <c r="N1331" i="6"/>
  <c r="P1330" i="6"/>
  <c r="N1330" i="6"/>
  <c r="P1310" i="6"/>
  <c r="N1310" i="6"/>
  <c r="P1309" i="6"/>
  <c r="N1309" i="6"/>
  <c r="P1286" i="6"/>
  <c r="N1286" i="6"/>
  <c r="P1285" i="6"/>
  <c r="N1285" i="6"/>
  <c r="P1265" i="6"/>
  <c r="N1265" i="6"/>
  <c r="P1264" i="6"/>
  <c r="N1264" i="6"/>
  <c r="P1244" i="6"/>
  <c r="N1244" i="6"/>
  <c r="P1243" i="6"/>
  <c r="N1243" i="6"/>
  <c r="P1223" i="6"/>
  <c r="N1223" i="6"/>
  <c r="P1222" i="6"/>
  <c r="N1222" i="6"/>
  <c r="P1202" i="6"/>
  <c r="N1202" i="6"/>
  <c r="P1201" i="6"/>
  <c r="N1201" i="6"/>
  <c r="P1181" i="6"/>
  <c r="N1181" i="6"/>
  <c r="P1180" i="6"/>
  <c r="N1180" i="6"/>
  <c r="P1160" i="6"/>
  <c r="N1160" i="6"/>
  <c r="P1159" i="6"/>
  <c r="N1159" i="6"/>
  <c r="P1139" i="6"/>
  <c r="N1139" i="6"/>
  <c r="P1138" i="6"/>
  <c r="N1138" i="6"/>
  <c r="P1118" i="6"/>
  <c r="N1118" i="6"/>
  <c r="P1117" i="6"/>
  <c r="N1117" i="6"/>
  <c r="P1097" i="6"/>
  <c r="N1097" i="6"/>
  <c r="P1096" i="6"/>
  <c r="N1096" i="6"/>
  <c r="P1076" i="6"/>
  <c r="N1076" i="6"/>
  <c r="P1075" i="6"/>
  <c r="N1075" i="6"/>
  <c r="P1055" i="6"/>
  <c r="N1055" i="6"/>
  <c r="P1054" i="6"/>
  <c r="N1054" i="6"/>
  <c r="P1034" i="6"/>
  <c r="N1034" i="6"/>
  <c r="P1033" i="6"/>
  <c r="N1033" i="6"/>
  <c r="P1013" i="6"/>
  <c r="N1013" i="6"/>
  <c r="P1012" i="6"/>
  <c r="N1012" i="6"/>
  <c r="P992" i="6"/>
  <c r="N992" i="6"/>
  <c r="P991" i="6"/>
  <c r="N991" i="6"/>
  <c r="P971" i="6"/>
  <c r="N971" i="6"/>
  <c r="P970" i="6"/>
  <c r="N970" i="6"/>
  <c r="P950" i="6"/>
  <c r="N950" i="6"/>
  <c r="P949" i="6"/>
  <c r="N949" i="6"/>
  <c r="P929" i="6"/>
  <c r="N929" i="6"/>
  <c r="P928" i="6"/>
  <c r="N928" i="6"/>
  <c r="P908" i="6"/>
  <c r="N908" i="6"/>
  <c r="P907" i="6"/>
  <c r="N907" i="6"/>
  <c r="P887" i="6"/>
  <c r="N887" i="6"/>
  <c r="P886" i="6"/>
  <c r="N886" i="6"/>
  <c r="P866" i="6"/>
  <c r="J866" i="6"/>
  <c r="P865" i="6"/>
  <c r="J865" i="6"/>
  <c r="N2060" i="6" l="1"/>
  <c r="J2048" i="6"/>
  <c r="J2069" i="6" s="1"/>
  <c r="J2003" i="6"/>
  <c r="J1982" i="6"/>
  <c r="J1961" i="6"/>
  <c r="J1940" i="6"/>
  <c r="J1919" i="6"/>
  <c r="J1898" i="6"/>
  <c r="J1877" i="6"/>
  <c r="J1855" i="6"/>
  <c r="J1834" i="6"/>
  <c r="J1813" i="6"/>
  <c r="J1792" i="6"/>
  <c r="J1771" i="6"/>
  <c r="J1750" i="6"/>
  <c r="J1729" i="6"/>
  <c r="J1707" i="6"/>
  <c r="J1686" i="6"/>
  <c r="J1663" i="6"/>
  <c r="J1640" i="6"/>
  <c r="J1619" i="6"/>
  <c r="J1598" i="6"/>
  <c r="J1577" i="6"/>
  <c r="J1556" i="6"/>
  <c r="J1535" i="6"/>
  <c r="J1514" i="6"/>
  <c r="J1493" i="6"/>
  <c r="J1470" i="6"/>
  <c r="J1448" i="6"/>
  <c r="J1427" i="6"/>
  <c r="J1406" i="6"/>
  <c r="J1384" i="6"/>
  <c r="J1363" i="6"/>
  <c r="J1342" i="6"/>
  <c r="J1321" i="6"/>
  <c r="J1298" i="6"/>
  <c r="J1276" i="6"/>
  <c r="J1255" i="6"/>
  <c r="J1234" i="6"/>
  <c r="J1213" i="6"/>
  <c r="J1192" i="6"/>
  <c r="J1171" i="6"/>
  <c r="J1150" i="6"/>
  <c r="J1129" i="6"/>
  <c r="J1108" i="6"/>
  <c r="J1087" i="6"/>
  <c r="J1066" i="6"/>
  <c r="J1045" i="6"/>
  <c r="J1024" i="6"/>
  <c r="J1003" i="6"/>
  <c r="J982" i="6"/>
  <c r="J961" i="6"/>
  <c r="J940" i="6"/>
  <c r="J919" i="6"/>
  <c r="J898" i="6"/>
  <c r="J867" i="6"/>
  <c r="N877" i="6"/>
  <c r="N876" i="6"/>
  <c r="J2368" i="6" l="1"/>
  <c r="P2047" i="6" l="1"/>
  <c r="N2047" i="6"/>
  <c r="P2002" i="6"/>
  <c r="N2002" i="6"/>
  <c r="P1981" i="6"/>
  <c r="N1981" i="6"/>
  <c r="P1960" i="6"/>
  <c r="N1960" i="6"/>
  <c r="P1939" i="6"/>
  <c r="N1939" i="6"/>
  <c r="P1918" i="6"/>
  <c r="N1918" i="6"/>
  <c r="P1897" i="6"/>
  <c r="N1897" i="6"/>
  <c r="P1876" i="6"/>
  <c r="N1876" i="6"/>
  <c r="P1854" i="6"/>
  <c r="N1854" i="6"/>
  <c r="P1833" i="6"/>
  <c r="N1833" i="6"/>
  <c r="P1812" i="6"/>
  <c r="N1812" i="6"/>
  <c r="P1791" i="6"/>
  <c r="N1791" i="6"/>
  <c r="P1770" i="6"/>
  <c r="N1770" i="6"/>
  <c r="P1749" i="6"/>
  <c r="N1749" i="6"/>
  <c r="P1728" i="6"/>
  <c r="N1728" i="6"/>
  <c r="P1706" i="6"/>
  <c r="N1706" i="6"/>
  <c r="P1685" i="6"/>
  <c r="N1685" i="6"/>
  <c r="P1662" i="6"/>
  <c r="N1662" i="6"/>
  <c r="P1639" i="6"/>
  <c r="N1639" i="6"/>
  <c r="P1618" i="6"/>
  <c r="N1618" i="6"/>
  <c r="P1597" i="6"/>
  <c r="N1597" i="6"/>
  <c r="P1576" i="6"/>
  <c r="N1576" i="6"/>
  <c r="P1555" i="6"/>
  <c r="N1555" i="6"/>
  <c r="P1534" i="6"/>
  <c r="N1534" i="6"/>
  <c r="P1513" i="6"/>
  <c r="N1513" i="6"/>
  <c r="P1492" i="6"/>
  <c r="N1492" i="6"/>
  <c r="P1469" i="6"/>
  <c r="N1469" i="6"/>
  <c r="P1447" i="6"/>
  <c r="N1447" i="6"/>
  <c r="P1426" i="6"/>
  <c r="N1426" i="6"/>
  <c r="P1405" i="6"/>
  <c r="N1405" i="6"/>
  <c r="P1383" i="6"/>
  <c r="N1383" i="6"/>
  <c r="P1362" i="6"/>
  <c r="N1362" i="6"/>
  <c r="P1341" i="6"/>
  <c r="N1341" i="6"/>
  <c r="P1320" i="6"/>
  <c r="N1320" i="6"/>
  <c r="P1297" i="6"/>
  <c r="N1297" i="6"/>
  <c r="P1275" i="6"/>
  <c r="N1275" i="6"/>
  <c r="P1254" i="6"/>
  <c r="N1254" i="6"/>
  <c r="P1233" i="6"/>
  <c r="N1233" i="6"/>
  <c r="P1212" i="6"/>
  <c r="N1212" i="6"/>
  <c r="P1191" i="6"/>
  <c r="N1191" i="6"/>
  <c r="P1170" i="6"/>
  <c r="N1170" i="6"/>
  <c r="P1149" i="6"/>
  <c r="N1149" i="6"/>
  <c r="P1128" i="6"/>
  <c r="N1128" i="6"/>
  <c r="P1107" i="6"/>
  <c r="N1107" i="6"/>
  <c r="P1086" i="6"/>
  <c r="N1086" i="6"/>
  <c r="P1065" i="6"/>
  <c r="N1065" i="6"/>
  <c r="P1044" i="6"/>
  <c r="N1044" i="6"/>
  <c r="P1023" i="6"/>
  <c r="N1023" i="6"/>
  <c r="P1002" i="6"/>
  <c r="N1002" i="6"/>
  <c r="P981" i="6"/>
  <c r="N981" i="6"/>
  <c r="P960" i="6"/>
  <c r="N960" i="6"/>
  <c r="P939" i="6"/>
  <c r="N939" i="6"/>
  <c r="P918" i="6"/>
  <c r="N918" i="6"/>
  <c r="P897" i="6"/>
  <c r="N897" i="6"/>
  <c r="P876" i="6"/>
  <c r="N2271" i="6" l="1"/>
  <c r="N2270" i="6"/>
  <c r="N2176" i="6"/>
  <c r="N2175" i="6"/>
  <c r="N2174" i="6"/>
  <c r="N2129" i="6"/>
  <c r="N2128" i="6"/>
  <c r="N2127" i="6"/>
  <c r="N2126" i="6"/>
  <c r="J2349" i="6" l="1"/>
  <c r="J2316" i="6"/>
  <c r="J2284" i="6"/>
  <c r="J2225" i="6"/>
  <c r="J2254" i="6" s="1"/>
  <c r="J2191" i="6"/>
  <c r="J2174" i="6"/>
  <c r="J2159" i="6"/>
  <c r="J2142" i="6"/>
  <c r="J2127" i="6"/>
  <c r="J2112" i="6"/>
  <c r="J2097" i="6"/>
  <c r="J2082" i="6"/>
  <c r="J2061" i="6"/>
  <c r="J831" i="6"/>
  <c r="J814" i="6"/>
  <c r="J797" i="6"/>
  <c r="J780" i="6"/>
  <c r="J762" i="6"/>
  <c r="J745" i="6"/>
  <c r="J728" i="6"/>
  <c r="J711" i="6"/>
  <c r="J694" i="6"/>
  <c r="J677" i="6"/>
  <c r="J660" i="6"/>
  <c r="J643" i="6"/>
  <c r="J626" i="6"/>
  <c r="J609" i="6"/>
  <c r="J591" i="6"/>
  <c r="J574" i="6"/>
  <c r="J557" i="6"/>
  <c r="J539" i="6"/>
  <c r="J522" i="6"/>
  <c r="J504" i="6"/>
  <c r="J487" i="6"/>
  <c r="J470" i="6"/>
  <c r="J453" i="6"/>
  <c r="J436" i="6"/>
  <c r="J419" i="6"/>
  <c r="J402" i="6"/>
  <c r="J385" i="6"/>
  <c r="J368" i="6"/>
  <c r="J351" i="6"/>
  <c r="J334" i="6"/>
  <c r="J317" i="6"/>
  <c r="J300" i="6"/>
  <c r="J283" i="6"/>
  <c r="J266" i="6"/>
  <c r="J249" i="6"/>
  <c r="J232" i="6"/>
  <c r="J215" i="6"/>
  <c r="J198" i="6"/>
  <c r="J181" i="6"/>
  <c r="J164" i="6"/>
  <c r="J147" i="6"/>
  <c r="J130" i="6"/>
  <c r="J113" i="6"/>
  <c r="J96" i="6"/>
  <c r="J79" i="6"/>
  <c r="J62" i="6"/>
  <c r="J45" i="6"/>
  <c r="J28" i="6"/>
  <c r="J11" i="6"/>
  <c r="J847" i="6" s="1"/>
  <c r="J10" i="6"/>
  <c r="J2206" i="6" l="1"/>
  <c r="J868" i="6"/>
  <c r="J2014" i="6" l="1"/>
  <c r="N2331" i="6"/>
  <c r="N2295" i="6"/>
  <c r="N2266" i="6"/>
  <c r="N2237" i="6"/>
  <c r="N2222" i="6"/>
  <c r="N2188" i="6"/>
  <c r="N2171" i="6"/>
  <c r="N2156" i="6"/>
  <c r="N2139" i="6"/>
  <c r="N2124" i="6"/>
  <c r="N2109" i="6"/>
  <c r="N2094" i="6"/>
  <c r="N2079" i="6"/>
  <c r="N2034" i="6"/>
  <c r="N1989" i="6"/>
  <c r="N1968" i="6"/>
  <c r="N1947" i="6"/>
  <c r="N1926" i="6"/>
  <c r="N1905" i="6"/>
  <c r="N1884" i="6"/>
  <c r="N1862" i="6"/>
  <c r="N1841" i="6"/>
  <c r="N1820" i="6"/>
  <c r="N1799" i="6"/>
  <c r="N1778" i="6"/>
  <c r="N1757" i="6"/>
  <c r="N1736" i="6"/>
  <c r="N1714" i="6"/>
  <c r="N1693" i="6"/>
  <c r="N1672" i="6"/>
  <c r="N1647" i="6"/>
  <c r="N1626" i="6"/>
  <c r="N1605" i="6"/>
  <c r="N1584" i="6"/>
  <c r="N1563" i="6"/>
  <c r="N1542" i="6"/>
  <c r="N1521" i="6"/>
  <c r="N1500" i="6"/>
  <c r="N1479" i="6"/>
  <c r="N1455" i="6"/>
  <c r="N1434" i="6"/>
  <c r="N1413" i="6"/>
  <c r="N1391" i="6"/>
  <c r="N1370" i="6"/>
  <c r="N1349" i="6"/>
  <c r="N1328" i="6"/>
  <c r="N1307" i="6"/>
  <c r="N1283" i="6"/>
  <c r="N1262" i="6"/>
  <c r="N1241" i="6"/>
  <c r="N1220" i="6"/>
  <c r="N1199" i="6"/>
  <c r="N1178" i="6"/>
  <c r="N1157" i="6"/>
  <c r="N1136" i="6"/>
  <c r="N1115" i="6"/>
  <c r="N1094" i="6"/>
  <c r="N1073" i="6"/>
  <c r="N1052" i="6"/>
  <c r="N1031" i="6"/>
  <c r="N1010" i="6"/>
  <c r="N989" i="6"/>
  <c r="N968" i="6"/>
  <c r="N947" i="6"/>
  <c r="N926" i="6"/>
  <c r="N905" i="6"/>
  <c r="N884" i="6"/>
  <c r="N863" i="6"/>
  <c r="N828" i="6"/>
  <c r="N811" i="6"/>
  <c r="N794" i="6"/>
  <c r="N777" i="6"/>
  <c r="N759" i="6"/>
  <c r="N742" i="6"/>
  <c r="N725" i="6"/>
  <c r="N708" i="6"/>
  <c r="N691" i="6"/>
  <c r="N674" i="6"/>
  <c r="N657" i="6"/>
  <c r="N640" i="6"/>
  <c r="N623" i="6"/>
  <c r="N606" i="6"/>
  <c r="N588" i="6"/>
  <c r="N571" i="6"/>
  <c r="N554" i="6"/>
  <c r="N536" i="6"/>
  <c r="N519" i="6"/>
  <c r="N501" i="6"/>
  <c r="N484" i="6"/>
  <c r="N467" i="6"/>
  <c r="N450" i="6"/>
  <c r="N433" i="6"/>
  <c r="N416" i="6"/>
  <c r="N399" i="6"/>
  <c r="N382" i="6"/>
  <c r="N365" i="6"/>
  <c r="N348" i="6"/>
  <c r="N331" i="6"/>
  <c r="N314" i="6"/>
  <c r="N297" i="6"/>
  <c r="N280" i="6"/>
  <c r="N263" i="6"/>
  <c r="N246" i="6"/>
  <c r="N229" i="6"/>
  <c r="N212" i="6"/>
  <c r="N195" i="6"/>
  <c r="N178" i="6"/>
  <c r="N161" i="6"/>
  <c r="N144" i="6"/>
  <c r="N127" i="6"/>
  <c r="N110" i="6"/>
  <c r="N93" i="6"/>
  <c r="N76" i="6"/>
  <c r="N59" i="6"/>
  <c r="N42" i="6"/>
  <c r="N25" i="6"/>
  <c r="N8" i="6"/>
  <c r="N2056" i="6" l="1"/>
  <c r="N2009" i="6"/>
  <c r="D2294" i="6"/>
  <c r="D2265" i="6"/>
  <c r="D2236" i="6"/>
  <c r="D2221" i="6"/>
  <c r="D2187" i="6"/>
  <c r="D2170" i="6"/>
  <c r="D2155" i="6"/>
  <c r="D2138" i="6"/>
  <c r="D2123" i="6"/>
  <c r="D2108" i="6"/>
  <c r="D2093" i="6"/>
  <c r="D2078" i="6"/>
  <c r="D2033" i="6"/>
  <c r="D1988" i="6"/>
  <c r="D1967" i="6"/>
  <c r="D1946" i="6"/>
  <c r="D1925" i="6"/>
  <c r="D1904" i="6"/>
  <c r="D1883" i="6"/>
  <c r="D1861" i="6"/>
  <c r="D1840" i="6"/>
  <c r="D1819" i="6"/>
  <c r="D1798" i="6"/>
  <c r="D1777" i="6"/>
  <c r="D1756" i="6"/>
  <c r="D1735" i="6"/>
  <c r="D1713" i="6"/>
  <c r="D1692" i="6"/>
  <c r="D1671" i="6"/>
  <c r="D1646" i="6"/>
  <c r="D1625" i="6"/>
  <c r="D1604" i="6"/>
  <c r="D1583" i="6"/>
  <c r="D1562" i="6"/>
  <c r="D1541" i="6"/>
  <c r="D1520" i="6"/>
  <c r="D1499" i="6"/>
  <c r="D1478" i="6"/>
  <c r="D1454" i="6"/>
  <c r="D1433" i="6"/>
  <c r="D1412" i="6"/>
  <c r="D1390" i="6"/>
  <c r="D1369" i="6"/>
  <c r="D1348" i="6"/>
  <c r="D1327" i="6"/>
  <c r="D1306" i="6"/>
  <c r="D1282" i="6"/>
  <c r="D1261" i="6"/>
  <c r="D1240" i="6"/>
  <c r="D1219" i="6"/>
  <c r="D1198" i="6"/>
  <c r="D1177" i="6"/>
  <c r="D1156" i="6"/>
  <c r="D1135" i="6"/>
  <c r="D1114" i="6"/>
  <c r="D1093" i="6"/>
  <c r="D1072" i="6"/>
  <c r="D1051" i="6"/>
  <c r="D1030" i="6"/>
  <c r="D1009" i="6"/>
  <c r="D988" i="6"/>
  <c r="D967" i="6"/>
  <c r="D946" i="6"/>
  <c r="D925" i="6"/>
  <c r="D904" i="6"/>
  <c r="D883" i="6"/>
  <c r="D862" i="6"/>
  <c r="D827" i="6"/>
  <c r="D810" i="6"/>
  <c r="D793" i="6"/>
  <c r="D776" i="6"/>
  <c r="D758" i="6"/>
  <c r="D741" i="6"/>
  <c r="D724" i="6"/>
  <c r="D707" i="6"/>
  <c r="D690" i="6"/>
  <c r="D673" i="6"/>
  <c r="D656" i="6"/>
  <c r="D639" i="6"/>
  <c r="D622" i="6"/>
  <c r="D605" i="6"/>
  <c r="D587" i="6"/>
  <c r="D570" i="6"/>
  <c r="D553" i="6"/>
  <c r="D535" i="6"/>
  <c r="D518" i="6"/>
  <c r="D500" i="6"/>
  <c r="D483" i="6"/>
  <c r="D466" i="6"/>
  <c r="D449" i="6"/>
  <c r="D432" i="6"/>
  <c r="D415" i="6"/>
  <c r="D398" i="6"/>
  <c r="D381" i="6"/>
  <c r="D364" i="6"/>
  <c r="D347" i="6"/>
  <c r="D330" i="6"/>
  <c r="D313" i="6"/>
  <c r="D296" i="6"/>
  <c r="D279" i="6"/>
  <c r="D262" i="6"/>
  <c r="D245" i="6"/>
  <c r="D228" i="6"/>
  <c r="D211" i="6"/>
  <c r="D194" i="6"/>
  <c r="D177" i="6"/>
  <c r="D160" i="6"/>
  <c r="D143" i="6"/>
  <c r="D126" i="6"/>
  <c r="D109" i="6"/>
  <c r="D92" i="6"/>
  <c r="D75" i="6"/>
  <c r="D58" i="6"/>
  <c r="D41" i="6"/>
  <c r="D24" i="6"/>
  <c r="N2384" i="6"/>
  <c r="P2367" i="6"/>
  <c r="P2366" i="6"/>
  <c r="P2365" i="6"/>
  <c r="P2364" i="6"/>
  <c r="P2363" i="6"/>
  <c r="P2362" i="6"/>
  <c r="G7" i="1" l="1"/>
  <c r="G8" i="1"/>
  <c r="G9" i="1"/>
  <c r="G10" i="1"/>
  <c r="G11" i="1"/>
  <c r="G12" i="1"/>
  <c r="G13" i="1"/>
  <c r="G6" i="1"/>
  <c r="G22" i="1"/>
  <c r="G33" i="1"/>
  <c r="G34" i="1"/>
  <c r="G50" i="1"/>
  <c r="G58" i="1"/>
  <c r="G66" i="1"/>
  <c r="G76" i="1"/>
  <c r="G77" i="1"/>
  <c r="G85" i="1"/>
  <c r="G86" i="1"/>
  <c r="P2345" i="6"/>
  <c r="P2344" i="6"/>
  <c r="P2343" i="6"/>
  <c r="P2342" i="6"/>
  <c r="P2341" i="6"/>
  <c r="P2340" i="6"/>
  <c r="P2339" i="6"/>
  <c r="P2338" i="6"/>
  <c r="P2337" i="6"/>
  <c r="P2336" i="6"/>
  <c r="P2335" i="6"/>
  <c r="P2334" i="6"/>
  <c r="P2333" i="6"/>
  <c r="P2332" i="6"/>
  <c r="P2331" i="6"/>
  <c r="P2312" i="6"/>
  <c r="P2311" i="6"/>
  <c r="P2310" i="6"/>
  <c r="P2309" i="6"/>
  <c r="P2308" i="6"/>
  <c r="P2307" i="6"/>
  <c r="P2306" i="6"/>
  <c r="P2305" i="6"/>
  <c r="P2304" i="6"/>
  <c r="P2303" i="6"/>
  <c r="P2302" i="6"/>
  <c r="P2301" i="6"/>
  <c r="P2300" i="6"/>
  <c r="P2299" i="6"/>
  <c r="P2298" i="6"/>
  <c r="P2297" i="6"/>
  <c r="P2296" i="6"/>
  <c r="P2295" i="6"/>
  <c r="P2280" i="6"/>
  <c r="P2279" i="6"/>
  <c r="P2278" i="6"/>
  <c r="P2277" i="6"/>
  <c r="P2276" i="6"/>
  <c r="P2275" i="6"/>
  <c r="P2274" i="6"/>
  <c r="P2273" i="6"/>
  <c r="P2272" i="6"/>
  <c r="P2271" i="6"/>
  <c r="P2270" i="6"/>
  <c r="P2269" i="6"/>
  <c r="P2268" i="6"/>
  <c r="P2267" i="6"/>
  <c r="P2266" i="6"/>
  <c r="P2250" i="6"/>
  <c r="P2249" i="6"/>
  <c r="P2248" i="6"/>
  <c r="P2247" i="6"/>
  <c r="P2246" i="6"/>
  <c r="P2245" i="6"/>
  <c r="P2244" i="6"/>
  <c r="P2243" i="6"/>
  <c r="P2242" i="6"/>
  <c r="P2241" i="6"/>
  <c r="P2240" i="6"/>
  <c r="P2239" i="6"/>
  <c r="P2238" i="6"/>
  <c r="P2237" i="6"/>
  <c r="P2235" i="6"/>
  <c r="P2234" i="6"/>
  <c r="P2233" i="6"/>
  <c r="P2232" i="6"/>
  <c r="P2231" i="6"/>
  <c r="P2230" i="6"/>
  <c r="P2229" i="6"/>
  <c r="P2228" i="6"/>
  <c r="P2227" i="6"/>
  <c r="P2226" i="6"/>
  <c r="P2225" i="6"/>
  <c r="P2224" i="6"/>
  <c r="P2223" i="6"/>
  <c r="P2222" i="6"/>
  <c r="P2202" i="6"/>
  <c r="P2201" i="6"/>
  <c r="P2200" i="6"/>
  <c r="P2199" i="6"/>
  <c r="P2198" i="6"/>
  <c r="P2197" i="6"/>
  <c r="P2196" i="6"/>
  <c r="P2195" i="6"/>
  <c r="P2194" i="6"/>
  <c r="P2193" i="6"/>
  <c r="P2192" i="6"/>
  <c r="P2191" i="6"/>
  <c r="P2190" i="6"/>
  <c r="P2189" i="6"/>
  <c r="P2188" i="6"/>
  <c r="P2186" i="6"/>
  <c r="P2185" i="6"/>
  <c r="P2184" i="6"/>
  <c r="P2183" i="6"/>
  <c r="P2182" i="6"/>
  <c r="P2181" i="6"/>
  <c r="P2180" i="6"/>
  <c r="P2179" i="6"/>
  <c r="P2178" i="6"/>
  <c r="P2177" i="6"/>
  <c r="P2176" i="6"/>
  <c r="P2175" i="6"/>
  <c r="P2174" i="6"/>
  <c r="P2173" i="6"/>
  <c r="P2172" i="6"/>
  <c r="P2171" i="6"/>
  <c r="P2169" i="6"/>
  <c r="P2168" i="6"/>
  <c r="P2167" i="6"/>
  <c r="P2166" i="6"/>
  <c r="P2165" i="6"/>
  <c r="P2164" i="6"/>
  <c r="P2163" i="6"/>
  <c r="P2162" i="6"/>
  <c r="P2161" i="6"/>
  <c r="P2160" i="6"/>
  <c r="P2159" i="6"/>
  <c r="P2158" i="6"/>
  <c r="P2157" i="6"/>
  <c r="P2156" i="6"/>
  <c r="P2154" i="6"/>
  <c r="P2153" i="6"/>
  <c r="P2152" i="6"/>
  <c r="P2151" i="6"/>
  <c r="P2150" i="6"/>
  <c r="P2149" i="6"/>
  <c r="P2148" i="6"/>
  <c r="P2147" i="6"/>
  <c r="P2146" i="6"/>
  <c r="P2145" i="6"/>
  <c r="P2144" i="6"/>
  <c r="P2143" i="6"/>
  <c r="P2142" i="6"/>
  <c r="P2141" i="6"/>
  <c r="P2139" i="6"/>
  <c r="P2137" i="6"/>
  <c r="P2136" i="6"/>
  <c r="P2135" i="6"/>
  <c r="P2134" i="6"/>
  <c r="P2133" i="6"/>
  <c r="P2132" i="6"/>
  <c r="P2131" i="6"/>
  <c r="P2130" i="6"/>
  <c r="P2129" i="6"/>
  <c r="P2128" i="6"/>
  <c r="P2127" i="6"/>
  <c r="P2126" i="6"/>
  <c r="P2125" i="6"/>
  <c r="P2124" i="6"/>
  <c r="P2122" i="6"/>
  <c r="P2121" i="6"/>
  <c r="P2120" i="6"/>
  <c r="P2119" i="6"/>
  <c r="P2118" i="6"/>
  <c r="P2117" i="6"/>
  <c r="P2116" i="6"/>
  <c r="P2115" i="6"/>
  <c r="P2114" i="6"/>
  <c r="P2113" i="6"/>
  <c r="P2112" i="6"/>
  <c r="P2111" i="6"/>
  <c r="P2110" i="6"/>
  <c r="P2109" i="6"/>
  <c r="P2107" i="6"/>
  <c r="P2106" i="6"/>
  <c r="P2105" i="6"/>
  <c r="P2104" i="6"/>
  <c r="P2103" i="6"/>
  <c r="P2102" i="6"/>
  <c r="P2101" i="6"/>
  <c r="P2100" i="6"/>
  <c r="P2099" i="6"/>
  <c r="P2098" i="6"/>
  <c r="P2097" i="6"/>
  <c r="P2096" i="6"/>
  <c r="P2095" i="6"/>
  <c r="P2094" i="6"/>
  <c r="P2092" i="6"/>
  <c r="P2091" i="6"/>
  <c r="P2090" i="6"/>
  <c r="P2089" i="6"/>
  <c r="P2088" i="6"/>
  <c r="P2087" i="6"/>
  <c r="P2086" i="6"/>
  <c r="P2085" i="6"/>
  <c r="P2084" i="6"/>
  <c r="P2083" i="6"/>
  <c r="P2082" i="6"/>
  <c r="P2081" i="6"/>
  <c r="P2080" i="6"/>
  <c r="P2079" i="6"/>
  <c r="P2055" i="6"/>
  <c r="P2054" i="6"/>
  <c r="P2053" i="6"/>
  <c r="P2052" i="6"/>
  <c r="P2051" i="6"/>
  <c r="P2050" i="6"/>
  <c r="P2049" i="6"/>
  <c r="P2048" i="6"/>
  <c r="P2046" i="6"/>
  <c r="P2045" i="6"/>
  <c r="P2044" i="6"/>
  <c r="P2043" i="6"/>
  <c r="P2042" i="6"/>
  <c r="P2041" i="6"/>
  <c r="P2040" i="6"/>
  <c r="P2039" i="6"/>
  <c r="P2038" i="6"/>
  <c r="P2035" i="6"/>
  <c r="P2034" i="6"/>
  <c r="P2008" i="6"/>
  <c r="P2007" i="6"/>
  <c r="P2006" i="6"/>
  <c r="P2005" i="6"/>
  <c r="P2004" i="6"/>
  <c r="P2003" i="6"/>
  <c r="P2001" i="6"/>
  <c r="P2000" i="6"/>
  <c r="P1999" i="6"/>
  <c r="P1998" i="6"/>
  <c r="P1997" i="6"/>
  <c r="P1996" i="6"/>
  <c r="P1995" i="6"/>
  <c r="P1994" i="6"/>
  <c r="P1993" i="6"/>
  <c r="P1990" i="6"/>
  <c r="P1989" i="6"/>
  <c r="P1987" i="6"/>
  <c r="P1986" i="6"/>
  <c r="P1985" i="6"/>
  <c r="P1984" i="6"/>
  <c r="P1983" i="6"/>
  <c r="P1982" i="6"/>
  <c r="P1980" i="6"/>
  <c r="P1979" i="6"/>
  <c r="P1978" i="6"/>
  <c r="P1977" i="6"/>
  <c r="P1976" i="6"/>
  <c r="P1975" i="6"/>
  <c r="P1974" i="6"/>
  <c r="P1973" i="6"/>
  <c r="P1972" i="6"/>
  <c r="P1969" i="6"/>
  <c r="P1968" i="6"/>
  <c r="P1966" i="6"/>
  <c r="P1965" i="6"/>
  <c r="P1964" i="6"/>
  <c r="P1963" i="6"/>
  <c r="P1962" i="6"/>
  <c r="P1961" i="6"/>
  <c r="P1959" i="6"/>
  <c r="P1958" i="6"/>
  <c r="P1957" i="6"/>
  <c r="P1956" i="6"/>
  <c r="P1955" i="6"/>
  <c r="P1954" i="6"/>
  <c r="P1953" i="6"/>
  <c r="P1952" i="6"/>
  <c r="P1951" i="6"/>
  <c r="P1948" i="6"/>
  <c r="P1947" i="6"/>
  <c r="P1945" i="6"/>
  <c r="P1944" i="6"/>
  <c r="P1943" i="6"/>
  <c r="P1942" i="6"/>
  <c r="P1941" i="6"/>
  <c r="P1940" i="6"/>
  <c r="P1938" i="6"/>
  <c r="P1937" i="6"/>
  <c r="P1936" i="6"/>
  <c r="P1935" i="6"/>
  <c r="P1934" i="6"/>
  <c r="P1933" i="6"/>
  <c r="P1932" i="6"/>
  <c r="P1931" i="6"/>
  <c r="P1930" i="6"/>
  <c r="P1927" i="6"/>
  <c r="P1926" i="6"/>
  <c r="P1924" i="6"/>
  <c r="P1923" i="6"/>
  <c r="P1922" i="6"/>
  <c r="P1921" i="6"/>
  <c r="P1920" i="6"/>
  <c r="P1919" i="6"/>
  <c r="P1917" i="6"/>
  <c r="P1916" i="6"/>
  <c r="P1915" i="6"/>
  <c r="P1914" i="6"/>
  <c r="P1913" i="6"/>
  <c r="P1912" i="6"/>
  <c r="P1911" i="6"/>
  <c r="P1910" i="6"/>
  <c r="P1909" i="6"/>
  <c r="P1906" i="6"/>
  <c r="P1905" i="6"/>
  <c r="P1903" i="6"/>
  <c r="P1902" i="6"/>
  <c r="P1901" i="6"/>
  <c r="P1900" i="6"/>
  <c r="P1899" i="6"/>
  <c r="P1898" i="6"/>
  <c r="P1896" i="6"/>
  <c r="P1895" i="6"/>
  <c r="P1894" i="6"/>
  <c r="P1893" i="6"/>
  <c r="P1892" i="6"/>
  <c r="P1891" i="6"/>
  <c r="P1890" i="6"/>
  <c r="P1889" i="6"/>
  <c r="P1888" i="6"/>
  <c r="P1885" i="6"/>
  <c r="P1884" i="6"/>
  <c r="P1882" i="6"/>
  <c r="P1881" i="6"/>
  <c r="P1880" i="6"/>
  <c r="P1879" i="6"/>
  <c r="P1878" i="6"/>
  <c r="P1877" i="6"/>
  <c r="P1875" i="6"/>
  <c r="P1874" i="6"/>
  <c r="P1873" i="6"/>
  <c r="P1872" i="6"/>
  <c r="P1871" i="6"/>
  <c r="P1870" i="6"/>
  <c r="P1869" i="6"/>
  <c r="P1868" i="6"/>
  <c r="P1867" i="6"/>
  <c r="P1866" i="6"/>
  <c r="P1863" i="6"/>
  <c r="P1862" i="6"/>
  <c r="P1860" i="6"/>
  <c r="P1859" i="6"/>
  <c r="P1858" i="6"/>
  <c r="P1857" i="6"/>
  <c r="P1856" i="6"/>
  <c r="P1855" i="6"/>
  <c r="P1853" i="6"/>
  <c r="P1852" i="6"/>
  <c r="P1851" i="6"/>
  <c r="P1850" i="6"/>
  <c r="P1849" i="6"/>
  <c r="P1848" i="6"/>
  <c r="P1847" i="6"/>
  <c r="P1846" i="6"/>
  <c r="P1845" i="6"/>
  <c r="P1842" i="6"/>
  <c r="P1841" i="6"/>
  <c r="P1839" i="6"/>
  <c r="P1838" i="6"/>
  <c r="P1837" i="6"/>
  <c r="P1836" i="6"/>
  <c r="P1835" i="6"/>
  <c r="P1834" i="6"/>
  <c r="P1832" i="6"/>
  <c r="P1831" i="6"/>
  <c r="P1830" i="6"/>
  <c r="P1829" i="6"/>
  <c r="P1828" i="6"/>
  <c r="P1827" i="6"/>
  <c r="P1826" i="6"/>
  <c r="P1825" i="6"/>
  <c r="P1824" i="6"/>
  <c r="P1821" i="6"/>
  <c r="P1820" i="6"/>
  <c r="P1818" i="6"/>
  <c r="P1817" i="6"/>
  <c r="P1816" i="6"/>
  <c r="P1815" i="6"/>
  <c r="P1814" i="6"/>
  <c r="P1813" i="6"/>
  <c r="P1811" i="6"/>
  <c r="P1810" i="6"/>
  <c r="P1809" i="6"/>
  <c r="P1808" i="6"/>
  <c r="P1807" i="6"/>
  <c r="P1806" i="6"/>
  <c r="P1805" i="6"/>
  <c r="P1804" i="6"/>
  <c r="P1803" i="6"/>
  <c r="P1800" i="6"/>
  <c r="P1799" i="6"/>
  <c r="P1797" i="6"/>
  <c r="P1796" i="6"/>
  <c r="P1795" i="6"/>
  <c r="P1794" i="6"/>
  <c r="P1793" i="6"/>
  <c r="P1792" i="6"/>
  <c r="P1790" i="6"/>
  <c r="P1789" i="6"/>
  <c r="P1788" i="6"/>
  <c r="P1787" i="6"/>
  <c r="P1786" i="6"/>
  <c r="P1785" i="6"/>
  <c r="P1784" i="6"/>
  <c r="P1783" i="6"/>
  <c r="P1782" i="6"/>
  <c r="P1779" i="6"/>
  <c r="P1778" i="6"/>
  <c r="P1776" i="6"/>
  <c r="P1775" i="6"/>
  <c r="P1774" i="6"/>
  <c r="P1773" i="6"/>
  <c r="P1772" i="6"/>
  <c r="P1771" i="6"/>
  <c r="P1769" i="6"/>
  <c r="P1768" i="6"/>
  <c r="P1767" i="6"/>
  <c r="P1766" i="6"/>
  <c r="P1765" i="6"/>
  <c r="P1764" i="6"/>
  <c r="P1763" i="6"/>
  <c r="P1762" i="6"/>
  <c r="P1761" i="6"/>
  <c r="P1758" i="6"/>
  <c r="P1757" i="6"/>
  <c r="P1755" i="6"/>
  <c r="P1754" i="6"/>
  <c r="P1753" i="6"/>
  <c r="P1752" i="6"/>
  <c r="P1751" i="6"/>
  <c r="P1750" i="6"/>
  <c r="P1748" i="6"/>
  <c r="P1747" i="6"/>
  <c r="P1746" i="6"/>
  <c r="P1745" i="6"/>
  <c r="P1744" i="6"/>
  <c r="P1743" i="6"/>
  <c r="P1742" i="6"/>
  <c r="P1741" i="6"/>
  <c r="P1740" i="6"/>
  <c r="P1737" i="6"/>
  <c r="P1736" i="6"/>
  <c r="P1734" i="6"/>
  <c r="P1733" i="6"/>
  <c r="P1732" i="6"/>
  <c r="P1731" i="6"/>
  <c r="P1730" i="6"/>
  <c r="P1729" i="6"/>
  <c r="P1727" i="6"/>
  <c r="P1726" i="6"/>
  <c r="P1725" i="6"/>
  <c r="P1724" i="6"/>
  <c r="P1723" i="6"/>
  <c r="P1722" i="6"/>
  <c r="P1721" i="6"/>
  <c r="P1720" i="6"/>
  <c r="P1719" i="6"/>
  <c r="P1718" i="6"/>
  <c r="P1715" i="6"/>
  <c r="P1714" i="6"/>
  <c r="P1712" i="6"/>
  <c r="P1711" i="6"/>
  <c r="P1710" i="6"/>
  <c r="P1709" i="6"/>
  <c r="P1708" i="6"/>
  <c r="P1707" i="6"/>
  <c r="P1705" i="6"/>
  <c r="P1704" i="6"/>
  <c r="P1703" i="6"/>
  <c r="P1702" i="6"/>
  <c r="P1701" i="6"/>
  <c r="P1700" i="6"/>
  <c r="P1699" i="6"/>
  <c r="P1698" i="6"/>
  <c r="P1697" i="6"/>
  <c r="P1694" i="6"/>
  <c r="P1693" i="6"/>
  <c r="P1691" i="6"/>
  <c r="P1690" i="6"/>
  <c r="P1689" i="6"/>
  <c r="P1688" i="6"/>
  <c r="P1687" i="6"/>
  <c r="P1686" i="6"/>
  <c r="P1684" i="6"/>
  <c r="P1683" i="6"/>
  <c r="P1682" i="6"/>
  <c r="P1681" i="6"/>
  <c r="P1680" i="6"/>
  <c r="P1679" i="6"/>
  <c r="P1678" i="6"/>
  <c r="P1677" i="6"/>
  <c r="P1676" i="6"/>
  <c r="P1673" i="6"/>
  <c r="P1672" i="6"/>
  <c r="P1670" i="6"/>
  <c r="P1669" i="6"/>
  <c r="P1668" i="6"/>
  <c r="P1667" i="6"/>
  <c r="P1666" i="6"/>
  <c r="P1665" i="6"/>
  <c r="P1664" i="6"/>
  <c r="P1663" i="6"/>
  <c r="P1661" i="6"/>
  <c r="P1660" i="6"/>
  <c r="P1659" i="6"/>
  <c r="P1658" i="6"/>
  <c r="P1657" i="6"/>
  <c r="P1656" i="6"/>
  <c r="P1655" i="6"/>
  <c r="P1654" i="6"/>
  <c r="P1653" i="6"/>
  <c r="P1652" i="6"/>
  <c r="P1651" i="6"/>
  <c r="P1648" i="6"/>
  <c r="P1647" i="6"/>
  <c r="P1645" i="6"/>
  <c r="P1644" i="6"/>
  <c r="P1643" i="6"/>
  <c r="P1642" i="6"/>
  <c r="P1641" i="6"/>
  <c r="P1640" i="6"/>
  <c r="P1638" i="6"/>
  <c r="P1637" i="6"/>
  <c r="P1636" i="6"/>
  <c r="P1635" i="6"/>
  <c r="P1634" i="6"/>
  <c r="P1633" i="6"/>
  <c r="P1632" i="6"/>
  <c r="P1631" i="6"/>
  <c r="P1630" i="6"/>
  <c r="P1627" i="6"/>
  <c r="P1626" i="6"/>
  <c r="P1624" i="6"/>
  <c r="P1623" i="6"/>
  <c r="P1622" i="6"/>
  <c r="P1621" i="6"/>
  <c r="P1620" i="6"/>
  <c r="P1619" i="6"/>
  <c r="P1617" i="6"/>
  <c r="P1616" i="6"/>
  <c r="P1615" i="6"/>
  <c r="P1614" i="6"/>
  <c r="P1613" i="6"/>
  <c r="P1612" i="6"/>
  <c r="P1611" i="6"/>
  <c r="P1610" i="6"/>
  <c r="P1609" i="6"/>
  <c r="P1606" i="6"/>
  <c r="P1605" i="6"/>
  <c r="P1603" i="6"/>
  <c r="P1602" i="6"/>
  <c r="P1601" i="6"/>
  <c r="P1600" i="6"/>
  <c r="P1599" i="6"/>
  <c r="P1598" i="6"/>
  <c r="P1596" i="6"/>
  <c r="P1595" i="6"/>
  <c r="P1594" i="6"/>
  <c r="P1593" i="6"/>
  <c r="P1592" i="6"/>
  <c r="P1591" i="6"/>
  <c r="P1590" i="6"/>
  <c r="P1589" i="6"/>
  <c r="P1588" i="6"/>
  <c r="P1585" i="6"/>
  <c r="P1584" i="6"/>
  <c r="P1582" i="6"/>
  <c r="P1581" i="6"/>
  <c r="P1580" i="6"/>
  <c r="P1579" i="6"/>
  <c r="P1578" i="6"/>
  <c r="P1577" i="6"/>
  <c r="P1575" i="6"/>
  <c r="P1574" i="6"/>
  <c r="P1573" i="6"/>
  <c r="P1572" i="6"/>
  <c r="P1571" i="6"/>
  <c r="P1570" i="6"/>
  <c r="P1569" i="6"/>
  <c r="P1568" i="6"/>
  <c r="P1567" i="6"/>
  <c r="P1564" i="6"/>
  <c r="P1563" i="6"/>
  <c r="P1561" i="6"/>
  <c r="P1560" i="6"/>
  <c r="P1559" i="6"/>
  <c r="P1558" i="6"/>
  <c r="P1557" i="6"/>
  <c r="P1556" i="6"/>
  <c r="P1554" i="6"/>
  <c r="P1553" i="6"/>
  <c r="P1552" i="6"/>
  <c r="P1551" i="6"/>
  <c r="P1550" i="6"/>
  <c r="P1549" i="6"/>
  <c r="P1548" i="6"/>
  <c r="P1547" i="6"/>
  <c r="P1546" i="6"/>
  <c r="P1543" i="6"/>
  <c r="P1542" i="6"/>
  <c r="P1540" i="6"/>
  <c r="P1539" i="6"/>
  <c r="P1538" i="6"/>
  <c r="P1537" i="6"/>
  <c r="P1536" i="6"/>
  <c r="P1535" i="6"/>
  <c r="P1533" i="6"/>
  <c r="P1532" i="6"/>
  <c r="P1531" i="6"/>
  <c r="P1530" i="6"/>
  <c r="P1529" i="6"/>
  <c r="P1528" i="6"/>
  <c r="P1527" i="6"/>
  <c r="P1526" i="6"/>
  <c r="P1525" i="6"/>
  <c r="P1522" i="6"/>
  <c r="P1521" i="6"/>
  <c r="P1519" i="6"/>
  <c r="P1518" i="6"/>
  <c r="P1517" i="6"/>
  <c r="P1516" i="6"/>
  <c r="P1515" i="6"/>
  <c r="P1514" i="6"/>
  <c r="P1512" i="6"/>
  <c r="P1511" i="6"/>
  <c r="P1510" i="6"/>
  <c r="P1509" i="6"/>
  <c r="P1508" i="6"/>
  <c r="P1507" i="6"/>
  <c r="P1506" i="6"/>
  <c r="P1505" i="6"/>
  <c r="P1504" i="6"/>
  <c r="P1501" i="6"/>
  <c r="P1500" i="6"/>
  <c r="P1498" i="6"/>
  <c r="P1497" i="6"/>
  <c r="P1496" i="6"/>
  <c r="P1495" i="6"/>
  <c r="P1494" i="6"/>
  <c r="P1493" i="6"/>
  <c r="P1491" i="6"/>
  <c r="P1490" i="6"/>
  <c r="P1489" i="6"/>
  <c r="P1488" i="6"/>
  <c r="P1487" i="6"/>
  <c r="P1486" i="6"/>
  <c r="P1485" i="6"/>
  <c r="P1484" i="6"/>
  <c r="P1483" i="6"/>
  <c r="P1480" i="6"/>
  <c r="P1479" i="6"/>
  <c r="P1477" i="6"/>
  <c r="P1476" i="6"/>
  <c r="P1475" i="6"/>
  <c r="P1474" i="6"/>
  <c r="P1473" i="6"/>
  <c r="P1472" i="6"/>
  <c r="P1471" i="6"/>
  <c r="P1470" i="6"/>
  <c r="P1468" i="6"/>
  <c r="P1467" i="6"/>
  <c r="P1466" i="6"/>
  <c r="P1465" i="6"/>
  <c r="P1464" i="6"/>
  <c r="P1463" i="6"/>
  <c r="P1462" i="6"/>
  <c r="P1461" i="6"/>
  <c r="P1460" i="6"/>
  <c r="P1459" i="6"/>
  <c r="P1456" i="6"/>
  <c r="P1455" i="6"/>
  <c r="P1453" i="6"/>
  <c r="P1452" i="6"/>
  <c r="P1451" i="6"/>
  <c r="P1450" i="6"/>
  <c r="P1449" i="6"/>
  <c r="P1448" i="6"/>
  <c r="P1446" i="6"/>
  <c r="P1445" i="6"/>
  <c r="P1444" i="6"/>
  <c r="P1443" i="6"/>
  <c r="P1442" i="6"/>
  <c r="P1441" i="6"/>
  <c r="P1440" i="6"/>
  <c r="P1439" i="6"/>
  <c r="P1438" i="6"/>
  <c r="P1435" i="6"/>
  <c r="P1434" i="6"/>
  <c r="P1432" i="6"/>
  <c r="P1431" i="6"/>
  <c r="P1430" i="6"/>
  <c r="P1429" i="6"/>
  <c r="P1428" i="6"/>
  <c r="P1427" i="6"/>
  <c r="P1425" i="6"/>
  <c r="P1424" i="6"/>
  <c r="P1423" i="6"/>
  <c r="P1422" i="6"/>
  <c r="P1421" i="6"/>
  <c r="P1420" i="6"/>
  <c r="P1419" i="6"/>
  <c r="P1418" i="6"/>
  <c r="P1417" i="6"/>
  <c r="P1414" i="6"/>
  <c r="P1413" i="6"/>
  <c r="P1411" i="6"/>
  <c r="P1410" i="6"/>
  <c r="P1409" i="6"/>
  <c r="P1408" i="6"/>
  <c r="P1407" i="6"/>
  <c r="P1406" i="6"/>
  <c r="P1404" i="6"/>
  <c r="P1403" i="6"/>
  <c r="P1402" i="6"/>
  <c r="P1401" i="6"/>
  <c r="P1400" i="6"/>
  <c r="P1399" i="6"/>
  <c r="P1398" i="6"/>
  <c r="P1397" i="6"/>
  <c r="P1396" i="6"/>
  <c r="P1395" i="6"/>
  <c r="P1392" i="6"/>
  <c r="P1391" i="6"/>
  <c r="P1389" i="6"/>
  <c r="P1388" i="6"/>
  <c r="P1387" i="6"/>
  <c r="P1386" i="6"/>
  <c r="P1385" i="6"/>
  <c r="P1384" i="6"/>
  <c r="P1382" i="6"/>
  <c r="P1381" i="6"/>
  <c r="P1380" i="6"/>
  <c r="P1379" i="6"/>
  <c r="P1378" i="6"/>
  <c r="P1377" i="6"/>
  <c r="P1376" i="6"/>
  <c r="P1375" i="6"/>
  <c r="P1374" i="6"/>
  <c r="P1371" i="6"/>
  <c r="P1370" i="6"/>
  <c r="P1368" i="6"/>
  <c r="P1367" i="6"/>
  <c r="P1366" i="6"/>
  <c r="P1365" i="6"/>
  <c r="P1364" i="6"/>
  <c r="P1363" i="6"/>
  <c r="P1361" i="6"/>
  <c r="P1360" i="6"/>
  <c r="P1359" i="6"/>
  <c r="P1358" i="6"/>
  <c r="P1357" i="6"/>
  <c r="P1356" i="6"/>
  <c r="P1355" i="6"/>
  <c r="P1354" i="6"/>
  <c r="P1353" i="6"/>
  <c r="P1350" i="6"/>
  <c r="P1349" i="6"/>
  <c r="P1347" i="6"/>
  <c r="P1346" i="6"/>
  <c r="P1345" i="6"/>
  <c r="P1344" i="6"/>
  <c r="P1343" i="6"/>
  <c r="P1342" i="6"/>
  <c r="P1340" i="6"/>
  <c r="P1339" i="6"/>
  <c r="P1338" i="6"/>
  <c r="P1337" i="6"/>
  <c r="P1336" i="6"/>
  <c r="P1335" i="6"/>
  <c r="P1334" i="6"/>
  <c r="P1333" i="6"/>
  <c r="P1332" i="6"/>
  <c r="P1329" i="6"/>
  <c r="P1328" i="6"/>
  <c r="P1326" i="6"/>
  <c r="P1325" i="6"/>
  <c r="P1324" i="6"/>
  <c r="P1323" i="6"/>
  <c r="P1322" i="6"/>
  <c r="P1321" i="6"/>
  <c r="P1319" i="6"/>
  <c r="P1318" i="6"/>
  <c r="P1317" i="6"/>
  <c r="P1316" i="6"/>
  <c r="P1315" i="6"/>
  <c r="P1314" i="6"/>
  <c r="P1313" i="6"/>
  <c r="P1312" i="6"/>
  <c r="P1311" i="6"/>
  <c r="P1308" i="6"/>
  <c r="P1307" i="6"/>
  <c r="P1305" i="6"/>
  <c r="P1304" i="6"/>
  <c r="P1303" i="6"/>
  <c r="P1302" i="6"/>
  <c r="P1301" i="6"/>
  <c r="P1300" i="6"/>
  <c r="P1299" i="6"/>
  <c r="P1298" i="6"/>
  <c r="P1296" i="6"/>
  <c r="P1295" i="6"/>
  <c r="P1294" i="6"/>
  <c r="P1293" i="6"/>
  <c r="P1292" i="6"/>
  <c r="P1291" i="6"/>
  <c r="P1290" i="6"/>
  <c r="P1289" i="6"/>
  <c r="P1288" i="6"/>
  <c r="P1287" i="6"/>
  <c r="P1284" i="6"/>
  <c r="P1283" i="6"/>
  <c r="P1281" i="6"/>
  <c r="P1280" i="6"/>
  <c r="P1279" i="6"/>
  <c r="P1278" i="6"/>
  <c r="P1277" i="6"/>
  <c r="P1276" i="6"/>
  <c r="P1274" i="6"/>
  <c r="P1273" i="6"/>
  <c r="P1272" i="6"/>
  <c r="P1271" i="6"/>
  <c r="P1270" i="6"/>
  <c r="P1269" i="6"/>
  <c r="P1268" i="6"/>
  <c r="P1267" i="6"/>
  <c r="P1266" i="6"/>
  <c r="P1263" i="6"/>
  <c r="P1262" i="6"/>
  <c r="P1260" i="6"/>
  <c r="P1259" i="6"/>
  <c r="P1258" i="6"/>
  <c r="P1257" i="6"/>
  <c r="P1256" i="6"/>
  <c r="P1255" i="6"/>
  <c r="P1253" i="6"/>
  <c r="P1252" i="6"/>
  <c r="P1251" i="6"/>
  <c r="P1250" i="6"/>
  <c r="P1249" i="6"/>
  <c r="P1248" i="6"/>
  <c r="P1247" i="6"/>
  <c r="P1246" i="6"/>
  <c r="P1245" i="6"/>
  <c r="P1242" i="6"/>
  <c r="P1241" i="6"/>
  <c r="P1239" i="6"/>
  <c r="P1238" i="6"/>
  <c r="P1237" i="6"/>
  <c r="P1236" i="6"/>
  <c r="P1235" i="6"/>
  <c r="P1234" i="6"/>
  <c r="P1232" i="6"/>
  <c r="P1231" i="6"/>
  <c r="P1230" i="6"/>
  <c r="P1229" i="6"/>
  <c r="P1228" i="6"/>
  <c r="P1227" i="6"/>
  <c r="P1226" i="6"/>
  <c r="P1225" i="6"/>
  <c r="P1224" i="6"/>
  <c r="P1221" i="6"/>
  <c r="P1220" i="6"/>
  <c r="P1218" i="6"/>
  <c r="P1217" i="6"/>
  <c r="P1216" i="6"/>
  <c r="P1215" i="6"/>
  <c r="P1214" i="6"/>
  <c r="P1213" i="6"/>
  <c r="P1211" i="6"/>
  <c r="P1210" i="6"/>
  <c r="P1209" i="6"/>
  <c r="P1208" i="6"/>
  <c r="P1207" i="6"/>
  <c r="P1206" i="6"/>
  <c r="P1205" i="6"/>
  <c r="P1204" i="6"/>
  <c r="P1203" i="6"/>
  <c r="P1200" i="6"/>
  <c r="P1199" i="6"/>
  <c r="P1197" i="6"/>
  <c r="P1196" i="6"/>
  <c r="P1195" i="6"/>
  <c r="P1194" i="6"/>
  <c r="P1193" i="6"/>
  <c r="P1192" i="6"/>
  <c r="P1190" i="6"/>
  <c r="P1189" i="6"/>
  <c r="P1188" i="6"/>
  <c r="P1187" i="6"/>
  <c r="P1186" i="6"/>
  <c r="P1185" i="6"/>
  <c r="P1184" i="6"/>
  <c r="P1183" i="6"/>
  <c r="P1182" i="6"/>
  <c r="P1179" i="6"/>
  <c r="P1178" i="6"/>
  <c r="P1176" i="6"/>
  <c r="P1175" i="6"/>
  <c r="P1174" i="6"/>
  <c r="P1173" i="6"/>
  <c r="P1172" i="6"/>
  <c r="P1171" i="6"/>
  <c r="P1169" i="6"/>
  <c r="P1168" i="6"/>
  <c r="P1167" i="6"/>
  <c r="P1166" i="6"/>
  <c r="P1165" i="6"/>
  <c r="P1164" i="6"/>
  <c r="P1163" i="6"/>
  <c r="P1162" i="6"/>
  <c r="P1161" i="6"/>
  <c r="P1158" i="6"/>
  <c r="P1157" i="6"/>
  <c r="P1155" i="6"/>
  <c r="P1154" i="6"/>
  <c r="P1153" i="6"/>
  <c r="P1152" i="6"/>
  <c r="P1151" i="6"/>
  <c r="P1150" i="6"/>
  <c r="P1148" i="6"/>
  <c r="P1147" i="6"/>
  <c r="P1146" i="6"/>
  <c r="P1145" i="6"/>
  <c r="P1144" i="6"/>
  <c r="P1143" i="6"/>
  <c r="P1142" i="6"/>
  <c r="P1141" i="6"/>
  <c r="P1140" i="6"/>
  <c r="P1137" i="6"/>
  <c r="P1136" i="6"/>
  <c r="P1134" i="6"/>
  <c r="P1133" i="6"/>
  <c r="P1132" i="6"/>
  <c r="P1131" i="6"/>
  <c r="P1130" i="6"/>
  <c r="P1129" i="6"/>
  <c r="P1127" i="6"/>
  <c r="P1126" i="6"/>
  <c r="P1125" i="6"/>
  <c r="P1124" i="6"/>
  <c r="P1123" i="6"/>
  <c r="P1122" i="6"/>
  <c r="P1121" i="6"/>
  <c r="P1120" i="6"/>
  <c r="P1119" i="6"/>
  <c r="P1116" i="6"/>
  <c r="P1115" i="6"/>
  <c r="P1113" i="6"/>
  <c r="P1112" i="6"/>
  <c r="P1111" i="6"/>
  <c r="P1110" i="6"/>
  <c r="P1109" i="6"/>
  <c r="P1108" i="6"/>
  <c r="P1106" i="6"/>
  <c r="P1105" i="6"/>
  <c r="P1104" i="6"/>
  <c r="P1103" i="6"/>
  <c r="P1102" i="6"/>
  <c r="P1101" i="6"/>
  <c r="P1100" i="6"/>
  <c r="P1099" i="6"/>
  <c r="P1098" i="6"/>
  <c r="P1095" i="6"/>
  <c r="P1094" i="6"/>
  <c r="P1092" i="6"/>
  <c r="P1091" i="6"/>
  <c r="P1090" i="6"/>
  <c r="P1089" i="6"/>
  <c r="P1088" i="6"/>
  <c r="P1087" i="6"/>
  <c r="P1085" i="6"/>
  <c r="P1084" i="6"/>
  <c r="P1083" i="6"/>
  <c r="P1082" i="6"/>
  <c r="P1081" i="6"/>
  <c r="P1080" i="6"/>
  <c r="P1079" i="6"/>
  <c r="P1078" i="6"/>
  <c r="P1077" i="6"/>
  <c r="P1074" i="6"/>
  <c r="P1073" i="6"/>
  <c r="P1071" i="6"/>
  <c r="P1070" i="6"/>
  <c r="P1069" i="6"/>
  <c r="P1068" i="6"/>
  <c r="P1067" i="6"/>
  <c r="P1066" i="6"/>
  <c r="P1064" i="6"/>
  <c r="P1063" i="6"/>
  <c r="P1062" i="6"/>
  <c r="P1061" i="6"/>
  <c r="P1060" i="6"/>
  <c r="P1059" i="6"/>
  <c r="P1058" i="6"/>
  <c r="P1057" i="6"/>
  <c r="P1056" i="6"/>
  <c r="P1053" i="6"/>
  <c r="P1052" i="6"/>
  <c r="P1050" i="6"/>
  <c r="P1049" i="6"/>
  <c r="P1048" i="6"/>
  <c r="P1047" i="6"/>
  <c r="P1046" i="6"/>
  <c r="P1045" i="6"/>
  <c r="P1043" i="6"/>
  <c r="P1042" i="6"/>
  <c r="P1041" i="6"/>
  <c r="P1040" i="6"/>
  <c r="P1039" i="6"/>
  <c r="P1038" i="6"/>
  <c r="P1037" i="6"/>
  <c r="P1036" i="6"/>
  <c r="P1035" i="6"/>
  <c r="P1032" i="6"/>
  <c r="P1031" i="6"/>
  <c r="P1029" i="6"/>
  <c r="P1028" i="6"/>
  <c r="P1027" i="6"/>
  <c r="P1026" i="6"/>
  <c r="P1025" i="6"/>
  <c r="P1024" i="6"/>
  <c r="P1022" i="6"/>
  <c r="P1021" i="6"/>
  <c r="P1020" i="6"/>
  <c r="P1019" i="6"/>
  <c r="P1018" i="6"/>
  <c r="P1017" i="6"/>
  <c r="P1016" i="6"/>
  <c r="P1015" i="6"/>
  <c r="P1014" i="6"/>
  <c r="P1011" i="6"/>
  <c r="P1010" i="6"/>
  <c r="P1008" i="6"/>
  <c r="P1007" i="6"/>
  <c r="P1006" i="6"/>
  <c r="P1005" i="6"/>
  <c r="P1004" i="6"/>
  <c r="P1003" i="6"/>
  <c r="P1001" i="6"/>
  <c r="P1000" i="6"/>
  <c r="P999" i="6"/>
  <c r="P998" i="6"/>
  <c r="P997" i="6"/>
  <c r="P996" i="6"/>
  <c r="P995" i="6"/>
  <c r="P994" i="6"/>
  <c r="P993" i="6"/>
  <c r="P990" i="6"/>
  <c r="P989" i="6"/>
  <c r="P987" i="6"/>
  <c r="P986" i="6"/>
  <c r="P985" i="6"/>
  <c r="P984" i="6"/>
  <c r="P983" i="6"/>
  <c r="P982" i="6"/>
  <c r="P980" i="6"/>
  <c r="P979" i="6"/>
  <c r="P978" i="6"/>
  <c r="P977" i="6"/>
  <c r="P976" i="6"/>
  <c r="P975" i="6"/>
  <c r="P974" i="6"/>
  <c r="P973" i="6"/>
  <c r="P972" i="6"/>
  <c r="P969" i="6"/>
  <c r="P968" i="6"/>
  <c r="P966" i="6"/>
  <c r="P965" i="6"/>
  <c r="P964" i="6"/>
  <c r="P963" i="6"/>
  <c r="P962" i="6"/>
  <c r="P961" i="6"/>
  <c r="P959" i="6"/>
  <c r="P958" i="6"/>
  <c r="P957" i="6"/>
  <c r="P956" i="6"/>
  <c r="P955" i="6"/>
  <c r="P954" i="6"/>
  <c r="P953" i="6"/>
  <c r="P952" i="6"/>
  <c r="P951" i="6"/>
  <c r="P948" i="6"/>
  <c r="P947" i="6"/>
  <c r="P945" i="6"/>
  <c r="P944" i="6"/>
  <c r="P943" i="6"/>
  <c r="P942" i="6"/>
  <c r="P941" i="6"/>
  <c r="P940" i="6"/>
  <c r="P938" i="6"/>
  <c r="P937" i="6"/>
  <c r="P936" i="6"/>
  <c r="P935" i="6"/>
  <c r="P934" i="6"/>
  <c r="P933" i="6"/>
  <c r="P932" i="6"/>
  <c r="P931" i="6"/>
  <c r="P930" i="6"/>
  <c r="P927" i="6"/>
  <c r="P926" i="6"/>
  <c r="P924" i="6"/>
  <c r="P923" i="6"/>
  <c r="P922" i="6"/>
  <c r="P921" i="6"/>
  <c r="P920" i="6"/>
  <c r="P919" i="6"/>
  <c r="P917" i="6"/>
  <c r="P916" i="6"/>
  <c r="P915" i="6"/>
  <c r="P914" i="6"/>
  <c r="P913" i="6"/>
  <c r="P912" i="6"/>
  <c r="P911" i="6"/>
  <c r="P910" i="6"/>
  <c r="P909" i="6"/>
  <c r="P906" i="6"/>
  <c r="P905" i="6"/>
  <c r="P903" i="6"/>
  <c r="P902" i="6"/>
  <c r="P901" i="6"/>
  <c r="P900" i="6"/>
  <c r="P899" i="6"/>
  <c r="P898" i="6"/>
  <c r="P896" i="6"/>
  <c r="P895" i="6"/>
  <c r="P894" i="6"/>
  <c r="P893" i="6"/>
  <c r="P892" i="6"/>
  <c r="P891" i="6"/>
  <c r="P890" i="6"/>
  <c r="P889" i="6"/>
  <c r="P888" i="6"/>
  <c r="P885" i="6"/>
  <c r="P884" i="6"/>
  <c r="P882" i="6"/>
  <c r="P881" i="6"/>
  <c r="P880" i="6"/>
  <c r="P879" i="6"/>
  <c r="P878" i="6"/>
  <c r="P877" i="6"/>
  <c r="P875" i="6"/>
  <c r="P874" i="6"/>
  <c r="P873" i="6"/>
  <c r="P872" i="6"/>
  <c r="P871" i="6"/>
  <c r="P870" i="6"/>
  <c r="P869" i="6"/>
  <c r="P868" i="6"/>
  <c r="P867" i="6"/>
  <c r="P864" i="6"/>
  <c r="P863" i="6"/>
  <c r="P842" i="6"/>
  <c r="P841" i="6"/>
  <c r="P840" i="6"/>
  <c r="P839" i="6"/>
  <c r="P838" i="6"/>
  <c r="P837" i="6"/>
  <c r="P836" i="6"/>
  <c r="P835" i="6"/>
  <c r="P834" i="6"/>
  <c r="P833" i="6"/>
  <c r="P832" i="6"/>
  <c r="P831" i="6"/>
  <c r="P830" i="6"/>
  <c r="P829" i="6"/>
  <c r="P828" i="6"/>
  <c r="P826" i="6"/>
  <c r="P825" i="6"/>
  <c r="P824" i="6"/>
  <c r="P823" i="6"/>
  <c r="P822" i="6"/>
  <c r="P821" i="6"/>
  <c r="P820" i="6"/>
  <c r="P819" i="6"/>
  <c r="P818" i="6"/>
  <c r="P817" i="6"/>
  <c r="P816" i="6"/>
  <c r="P815" i="6"/>
  <c r="P814" i="6"/>
  <c r="P813" i="6"/>
  <c r="P812" i="6"/>
  <c r="P811" i="6"/>
  <c r="P809" i="6"/>
  <c r="P808" i="6"/>
  <c r="P807" i="6"/>
  <c r="P806" i="6"/>
  <c r="P805" i="6"/>
  <c r="P804" i="6"/>
  <c r="P803" i="6"/>
  <c r="P802" i="6"/>
  <c r="P801" i="6"/>
  <c r="P800" i="6"/>
  <c r="P799" i="6"/>
  <c r="P798" i="6"/>
  <c r="P797" i="6"/>
  <c r="P796" i="6"/>
  <c r="P795" i="6"/>
  <c r="P794" i="6"/>
  <c r="P792" i="6"/>
  <c r="P791" i="6"/>
  <c r="P790" i="6"/>
  <c r="P789" i="6"/>
  <c r="P788" i="6"/>
  <c r="P787" i="6"/>
  <c r="P786" i="6"/>
  <c r="P785" i="6"/>
  <c r="P784" i="6"/>
  <c r="P783" i="6"/>
  <c r="P782" i="6"/>
  <c r="P781" i="6"/>
  <c r="P780" i="6"/>
  <c r="P779" i="6"/>
  <c r="P778" i="6"/>
  <c r="P777" i="6"/>
  <c r="P775" i="6"/>
  <c r="P774" i="6"/>
  <c r="P773" i="6"/>
  <c r="P772" i="6"/>
  <c r="P771" i="6"/>
  <c r="P770" i="6"/>
  <c r="P769" i="6"/>
  <c r="P768" i="6"/>
  <c r="P767" i="6"/>
  <c r="P766" i="6"/>
  <c r="P765" i="6"/>
  <c r="P764" i="6"/>
  <c r="P763" i="6"/>
  <c r="P762" i="6"/>
  <c r="P761" i="6"/>
  <c r="P760" i="6"/>
  <c r="P759" i="6"/>
  <c r="P757" i="6"/>
  <c r="P756" i="6"/>
  <c r="P755" i="6"/>
  <c r="P754" i="6"/>
  <c r="P753" i="6"/>
  <c r="P752" i="6"/>
  <c r="P751" i="6"/>
  <c r="P750" i="6"/>
  <c r="P749" i="6"/>
  <c r="P748" i="6"/>
  <c r="P747" i="6"/>
  <c r="P746" i="6"/>
  <c r="P745" i="6"/>
  <c r="P744" i="6"/>
  <c r="P743" i="6"/>
  <c r="P742" i="6"/>
  <c r="P740" i="6"/>
  <c r="P739" i="6"/>
  <c r="P738" i="6"/>
  <c r="P737" i="6"/>
  <c r="P736" i="6"/>
  <c r="P735" i="6"/>
  <c r="P734" i="6"/>
  <c r="P733" i="6"/>
  <c r="P732" i="6"/>
  <c r="P731" i="6"/>
  <c r="P730" i="6"/>
  <c r="P729" i="6"/>
  <c r="P728" i="6"/>
  <c r="P727" i="6"/>
  <c r="P726" i="6"/>
  <c r="P725" i="6"/>
  <c r="P723" i="6"/>
  <c r="P722" i="6"/>
  <c r="P721" i="6"/>
  <c r="P720" i="6"/>
  <c r="P719" i="6"/>
  <c r="P718" i="6"/>
  <c r="P717" i="6"/>
  <c r="P716" i="6"/>
  <c r="P715" i="6"/>
  <c r="P714" i="6"/>
  <c r="P713" i="6"/>
  <c r="P712" i="6"/>
  <c r="P711" i="6"/>
  <c r="P710" i="6"/>
  <c r="P709" i="6"/>
  <c r="P708" i="6"/>
  <c r="P706" i="6"/>
  <c r="P705" i="6"/>
  <c r="P704" i="6"/>
  <c r="P703" i="6"/>
  <c r="P702" i="6"/>
  <c r="P701" i="6"/>
  <c r="P700" i="6"/>
  <c r="P699" i="6"/>
  <c r="P698" i="6"/>
  <c r="P697" i="6"/>
  <c r="P696" i="6"/>
  <c r="P695" i="6"/>
  <c r="P694" i="6"/>
  <c r="P693" i="6"/>
  <c r="P692" i="6"/>
  <c r="P691" i="6"/>
  <c r="P689" i="6"/>
  <c r="P688" i="6"/>
  <c r="P687" i="6"/>
  <c r="P686" i="6"/>
  <c r="P685" i="6"/>
  <c r="P684" i="6"/>
  <c r="P683" i="6"/>
  <c r="P682" i="6"/>
  <c r="P681" i="6"/>
  <c r="P680" i="6"/>
  <c r="P679" i="6"/>
  <c r="P678" i="6"/>
  <c r="P677" i="6"/>
  <c r="P676" i="6"/>
  <c r="P675" i="6"/>
  <c r="P674" i="6"/>
  <c r="P672" i="6"/>
  <c r="P671" i="6"/>
  <c r="P670" i="6"/>
  <c r="P669" i="6"/>
  <c r="P668" i="6"/>
  <c r="P667" i="6"/>
  <c r="P666" i="6"/>
  <c r="P665" i="6"/>
  <c r="P664" i="6"/>
  <c r="P663" i="6"/>
  <c r="P662" i="6"/>
  <c r="P661" i="6"/>
  <c r="P660" i="6"/>
  <c r="P659" i="6"/>
  <c r="P658" i="6"/>
  <c r="P657" i="6"/>
  <c r="P655" i="6"/>
  <c r="P654" i="6"/>
  <c r="P653" i="6"/>
  <c r="P652" i="6"/>
  <c r="P651" i="6"/>
  <c r="P650" i="6"/>
  <c r="P649" i="6"/>
  <c r="P648" i="6"/>
  <c r="P647" i="6"/>
  <c r="P646" i="6"/>
  <c r="P645" i="6"/>
  <c r="P644" i="6"/>
  <c r="P643" i="6"/>
  <c r="P642" i="6"/>
  <c r="P641" i="6"/>
  <c r="P640" i="6"/>
  <c r="P638" i="6"/>
  <c r="P637" i="6"/>
  <c r="P636" i="6"/>
  <c r="P635" i="6"/>
  <c r="P634" i="6"/>
  <c r="P633" i="6"/>
  <c r="P632" i="6"/>
  <c r="P631" i="6"/>
  <c r="P630" i="6"/>
  <c r="P629" i="6"/>
  <c r="P628" i="6"/>
  <c r="P627" i="6"/>
  <c r="P626" i="6"/>
  <c r="P625" i="6"/>
  <c r="P624" i="6"/>
  <c r="P623" i="6"/>
  <c r="P621" i="6"/>
  <c r="P620" i="6"/>
  <c r="P619" i="6"/>
  <c r="P618" i="6"/>
  <c r="P617" i="6"/>
  <c r="P616" i="6"/>
  <c r="P615" i="6"/>
  <c r="P614" i="6"/>
  <c r="P613" i="6"/>
  <c r="P612" i="6"/>
  <c r="P611" i="6"/>
  <c r="P610" i="6"/>
  <c r="P609" i="6"/>
  <c r="P608" i="6"/>
  <c r="P607" i="6"/>
  <c r="P606" i="6"/>
  <c r="P604" i="6"/>
  <c r="P603" i="6"/>
  <c r="P602" i="6"/>
  <c r="P601" i="6"/>
  <c r="P600" i="6"/>
  <c r="P599" i="6"/>
  <c r="P598" i="6"/>
  <c r="P597" i="6"/>
  <c r="P596" i="6"/>
  <c r="P595" i="6"/>
  <c r="P594" i="6"/>
  <c r="P593" i="6"/>
  <c r="P592" i="6"/>
  <c r="P591" i="6"/>
  <c r="P590" i="6"/>
  <c r="P589" i="6"/>
  <c r="P588" i="6"/>
  <c r="P586" i="6"/>
  <c r="P585" i="6"/>
  <c r="P584" i="6"/>
  <c r="P583" i="6"/>
  <c r="P582" i="6"/>
  <c r="P581" i="6"/>
  <c r="P580" i="6"/>
  <c r="P579" i="6"/>
  <c r="P578" i="6"/>
  <c r="P577" i="6"/>
  <c r="P576" i="6"/>
  <c r="P575" i="6"/>
  <c r="P574" i="6"/>
  <c r="P573" i="6"/>
  <c r="P572" i="6"/>
  <c r="P571" i="6"/>
  <c r="P569" i="6"/>
  <c r="P568" i="6"/>
  <c r="P567" i="6"/>
  <c r="P566" i="6"/>
  <c r="P565" i="6"/>
  <c r="P564" i="6"/>
  <c r="P563" i="6"/>
  <c r="P562" i="6"/>
  <c r="P561" i="6"/>
  <c r="P560" i="6"/>
  <c r="P559" i="6"/>
  <c r="P558" i="6"/>
  <c r="P557" i="6"/>
  <c r="P556" i="6"/>
  <c r="P555" i="6"/>
  <c r="P554" i="6"/>
  <c r="P552" i="6"/>
  <c r="P551" i="6"/>
  <c r="P550" i="6"/>
  <c r="P549" i="6"/>
  <c r="P548" i="6"/>
  <c r="P547" i="6"/>
  <c r="P546" i="6"/>
  <c r="P545" i="6"/>
  <c r="P544" i="6"/>
  <c r="P543" i="6"/>
  <c r="P542" i="6"/>
  <c r="P541" i="6"/>
  <c r="P540" i="6"/>
  <c r="P539" i="6"/>
  <c r="P538" i="6"/>
  <c r="P537" i="6"/>
  <c r="P536" i="6"/>
  <c r="P534" i="6"/>
  <c r="P533" i="6"/>
  <c r="P532" i="6"/>
  <c r="P531" i="6"/>
  <c r="P530" i="6"/>
  <c r="P529" i="6"/>
  <c r="P528" i="6"/>
  <c r="P527" i="6"/>
  <c r="P526" i="6"/>
  <c r="P525" i="6"/>
  <c r="P524" i="6"/>
  <c r="P523" i="6"/>
  <c r="P522" i="6"/>
  <c r="P521" i="6"/>
  <c r="P520" i="6"/>
  <c r="P519" i="6"/>
  <c r="P517" i="6"/>
  <c r="P516" i="6"/>
  <c r="P515" i="6"/>
  <c r="P514" i="6"/>
  <c r="P513" i="6"/>
  <c r="P512" i="6"/>
  <c r="P511" i="6"/>
  <c r="P510" i="6"/>
  <c r="P509" i="6"/>
  <c r="P508" i="6"/>
  <c r="P507" i="6"/>
  <c r="P506" i="6"/>
  <c r="P505" i="6"/>
  <c r="P504" i="6"/>
  <c r="P503" i="6"/>
  <c r="P502" i="6"/>
  <c r="P501" i="6"/>
  <c r="P499" i="6"/>
  <c r="P498" i="6"/>
  <c r="P497" i="6"/>
  <c r="P496" i="6"/>
  <c r="P495" i="6"/>
  <c r="P494" i="6"/>
  <c r="P493" i="6"/>
  <c r="P492" i="6"/>
  <c r="P491" i="6"/>
  <c r="P490" i="6"/>
  <c r="P489" i="6"/>
  <c r="P488" i="6"/>
  <c r="P487" i="6"/>
  <c r="P486" i="6"/>
  <c r="P485" i="6"/>
  <c r="P484" i="6"/>
  <c r="P482" i="6"/>
  <c r="P481" i="6"/>
  <c r="P480" i="6"/>
  <c r="P479" i="6"/>
  <c r="P478" i="6"/>
  <c r="P477" i="6"/>
  <c r="P476" i="6"/>
  <c r="P475" i="6"/>
  <c r="P474" i="6"/>
  <c r="P473" i="6"/>
  <c r="P472" i="6"/>
  <c r="P471" i="6"/>
  <c r="P470" i="6"/>
  <c r="P469" i="6"/>
  <c r="P468" i="6"/>
  <c r="P467" i="6"/>
  <c r="P465" i="6"/>
  <c r="P464" i="6"/>
  <c r="P463" i="6"/>
  <c r="P462" i="6"/>
  <c r="P461" i="6"/>
  <c r="P460" i="6"/>
  <c r="P459" i="6"/>
  <c r="P458" i="6"/>
  <c r="P457" i="6"/>
  <c r="P456" i="6"/>
  <c r="P455" i="6"/>
  <c r="P454" i="6"/>
  <c r="P453" i="6"/>
  <c r="P452" i="6"/>
  <c r="P451" i="6"/>
  <c r="P450" i="6"/>
  <c r="P448" i="6"/>
  <c r="P447" i="6"/>
  <c r="P446" i="6"/>
  <c r="P445" i="6"/>
  <c r="P444" i="6"/>
  <c r="P443" i="6"/>
  <c r="P442" i="6"/>
  <c r="P441" i="6"/>
  <c r="P440" i="6"/>
  <c r="P439" i="6"/>
  <c r="P438" i="6"/>
  <c r="P437" i="6"/>
  <c r="P436" i="6"/>
  <c r="P435" i="6"/>
  <c r="P434" i="6"/>
  <c r="P433" i="6"/>
  <c r="P431" i="6"/>
  <c r="P430" i="6"/>
  <c r="P429" i="6"/>
  <c r="P428" i="6"/>
  <c r="P427" i="6"/>
  <c r="P426" i="6"/>
  <c r="P425" i="6"/>
  <c r="P424" i="6"/>
  <c r="P423" i="6"/>
  <c r="P422" i="6"/>
  <c r="P421" i="6"/>
  <c r="P420" i="6"/>
  <c r="P419" i="6"/>
  <c r="P418" i="6"/>
  <c r="P417" i="6"/>
  <c r="P416" i="6"/>
  <c r="P414" i="6"/>
  <c r="P413" i="6"/>
  <c r="P412" i="6"/>
  <c r="P411" i="6"/>
  <c r="P410" i="6"/>
  <c r="P409" i="6"/>
  <c r="P408" i="6"/>
  <c r="P407" i="6"/>
  <c r="P406" i="6"/>
  <c r="P405" i="6"/>
  <c r="P404" i="6"/>
  <c r="P403" i="6"/>
  <c r="P402" i="6"/>
  <c r="P401" i="6"/>
  <c r="P400" i="6"/>
  <c r="P399" i="6"/>
  <c r="P397" i="6"/>
  <c r="P396" i="6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0" i="6"/>
  <c r="P379" i="6"/>
  <c r="P378" i="6"/>
  <c r="P377" i="6"/>
  <c r="P376" i="6"/>
  <c r="P375" i="6"/>
  <c r="P374" i="6"/>
  <c r="P373" i="6"/>
  <c r="P372" i="6"/>
  <c r="P371" i="6"/>
  <c r="P370" i="6"/>
  <c r="P369" i="6"/>
  <c r="P368" i="6"/>
  <c r="P367" i="6"/>
  <c r="P366" i="6"/>
  <c r="P365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333" i="6"/>
  <c r="P332" i="6"/>
  <c r="P331" i="6"/>
  <c r="P329" i="6"/>
  <c r="P328" i="6"/>
  <c r="P327" i="6"/>
  <c r="P326" i="6"/>
  <c r="P325" i="6"/>
  <c r="P324" i="6"/>
  <c r="P323" i="6"/>
  <c r="P322" i="6"/>
  <c r="P321" i="6"/>
  <c r="P320" i="6"/>
  <c r="P319" i="6"/>
  <c r="P318" i="6"/>
  <c r="P317" i="6"/>
  <c r="P316" i="6"/>
  <c r="P315" i="6"/>
  <c r="P314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299" i="6"/>
  <c r="P298" i="6"/>
  <c r="P297" i="6"/>
  <c r="P295" i="6"/>
  <c r="P294" i="6"/>
  <c r="P293" i="6"/>
  <c r="P292" i="6"/>
  <c r="P291" i="6"/>
  <c r="P290" i="6"/>
  <c r="P289" i="6"/>
  <c r="P288" i="6"/>
  <c r="P287" i="6"/>
  <c r="P286" i="6"/>
  <c r="P285" i="6"/>
  <c r="P284" i="6"/>
  <c r="P283" i="6"/>
  <c r="P282" i="6"/>
  <c r="P281" i="6"/>
  <c r="P280" i="6"/>
  <c r="P278" i="6"/>
  <c r="P277" i="6"/>
  <c r="P276" i="6"/>
  <c r="P275" i="6"/>
  <c r="P274" i="6"/>
  <c r="P273" i="6"/>
  <c r="P272" i="6"/>
  <c r="P271" i="6"/>
  <c r="P270" i="6"/>
  <c r="P269" i="6"/>
  <c r="P268" i="6"/>
  <c r="P267" i="6"/>
  <c r="P266" i="6"/>
  <c r="P265" i="6"/>
  <c r="P264" i="6"/>
  <c r="P263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4" i="6"/>
  <c r="P243" i="6"/>
  <c r="P242" i="6"/>
  <c r="P241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G90" i="1" l="1"/>
  <c r="N2341" i="6"/>
  <c r="N2354" i="6" s="1"/>
  <c r="G83" i="1" s="1"/>
  <c r="J2345" i="6"/>
  <c r="J2357" i="6" s="1"/>
  <c r="J2344" i="6"/>
  <c r="J2356" i="6" s="1"/>
  <c r="J2343" i="6"/>
  <c r="J2333" i="6"/>
  <c r="J2348" i="6" s="1"/>
  <c r="J2332" i="6"/>
  <c r="J2347" i="6" s="1"/>
  <c r="J2331" i="6"/>
  <c r="J2346" i="6" s="1"/>
  <c r="N2307" i="6"/>
  <c r="N2323" i="6" s="1"/>
  <c r="G74" i="1" s="1"/>
  <c r="J2312" i="6"/>
  <c r="J2328" i="6" s="1"/>
  <c r="J2311" i="6"/>
  <c r="J2327" i="6" s="1"/>
  <c r="J2310" i="6"/>
  <c r="J2326" i="6" s="1"/>
  <c r="J2309" i="6"/>
  <c r="J2325" i="6" s="1"/>
  <c r="J2297" i="6"/>
  <c r="J2315" i="6" s="1"/>
  <c r="J2296" i="6"/>
  <c r="J2314" i="6" s="1"/>
  <c r="J2295" i="6"/>
  <c r="J2313" i="6" s="1"/>
  <c r="N2276" i="6"/>
  <c r="N2289" i="6" s="1"/>
  <c r="G64" i="1" s="1"/>
  <c r="J2280" i="6"/>
  <c r="J2292" i="6" s="1"/>
  <c r="J2279" i="6"/>
  <c r="J2291" i="6" s="1"/>
  <c r="J2278" i="6"/>
  <c r="J2268" i="6"/>
  <c r="J2283" i="6" s="1"/>
  <c r="J2267" i="6"/>
  <c r="J2282" i="6" s="1"/>
  <c r="J2266" i="6"/>
  <c r="J2281" i="6" s="1"/>
  <c r="N2247" i="6"/>
  <c r="N2232" i="6"/>
  <c r="J2250" i="6"/>
  <c r="J2249" i="6"/>
  <c r="J2239" i="6"/>
  <c r="J2238" i="6"/>
  <c r="J2237" i="6"/>
  <c r="J2235" i="6"/>
  <c r="J2234" i="6"/>
  <c r="J2224" i="6"/>
  <c r="J2223" i="6"/>
  <c r="J2222" i="6"/>
  <c r="J2202" i="6"/>
  <c r="J2201" i="6"/>
  <c r="J2200" i="6"/>
  <c r="J2190" i="6"/>
  <c r="J2189" i="6"/>
  <c r="J2188" i="6"/>
  <c r="J2186" i="6"/>
  <c r="J2185" i="6"/>
  <c r="J2184" i="6"/>
  <c r="J2183" i="6"/>
  <c r="J2173" i="6"/>
  <c r="J2172" i="6"/>
  <c r="J2171" i="6"/>
  <c r="J2169" i="6"/>
  <c r="J2168" i="6"/>
  <c r="J2167" i="6"/>
  <c r="J2158" i="6"/>
  <c r="J2157" i="6"/>
  <c r="J2156" i="6"/>
  <c r="J2154" i="6"/>
  <c r="J2153" i="6"/>
  <c r="J2152" i="6"/>
  <c r="J2151" i="6"/>
  <c r="J2141" i="6"/>
  <c r="J2140" i="6"/>
  <c r="J2139" i="6"/>
  <c r="J2137" i="6"/>
  <c r="J2136" i="6"/>
  <c r="J2135" i="6"/>
  <c r="J2126" i="6"/>
  <c r="J2125" i="6"/>
  <c r="J2124" i="6"/>
  <c r="J2122" i="6"/>
  <c r="J2121" i="6"/>
  <c r="J2120" i="6"/>
  <c r="J2111" i="6"/>
  <c r="J2110" i="6"/>
  <c r="J2109" i="6"/>
  <c r="J2107" i="6"/>
  <c r="J2106" i="6"/>
  <c r="J2105" i="6"/>
  <c r="J2096" i="6"/>
  <c r="J2095" i="6"/>
  <c r="J2094" i="6"/>
  <c r="J2080" i="6"/>
  <c r="J2081" i="6"/>
  <c r="J2090" i="6"/>
  <c r="J2091" i="6"/>
  <c r="J2092" i="6"/>
  <c r="J2079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172" i="6"/>
  <c r="N2173" i="6"/>
  <c r="N2177" i="6"/>
  <c r="N2178" i="6"/>
  <c r="N2179" i="6"/>
  <c r="N2180" i="6"/>
  <c r="N2181" i="6"/>
  <c r="N2182" i="6"/>
  <c r="N2183" i="6"/>
  <c r="N2184" i="6"/>
  <c r="N2169" i="6"/>
  <c r="N2168" i="6"/>
  <c r="N2167" i="6"/>
  <c r="N2166" i="6"/>
  <c r="N2165" i="6"/>
  <c r="N2164" i="6"/>
  <c r="N2163" i="6"/>
  <c r="N2162" i="6"/>
  <c r="N2161" i="6"/>
  <c r="N2160" i="6"/>
  <c r="N2159" i="6"/>
  <c r="N2158" i="6"/>
  <c r="N2157" i="6"/>
  <c r="N2149" i="6"/>
  <c r="N2133" i="6"/>
  <c r="N2118" i="6"/>
  <c r="N2103" i="6"/>
  <c r="N2088" i="6"/>
  <c r="J2055" i="6"/>
  <c r="J2076" i="6" s="1"/>
  <c r="J2054" i="6"/>
  <c r="J2075" i="6" s="1"/>
  <c r="J2053" i="6"/>
  <c r="J2074" i="6" s="1"/>
  <c r="J2052" i="6"/>
  <c r="J2073" i="6" s="1"/>
  <c r="J2060" i="6"/>
  <c r="J2008" i="6"/>
  <c r="J2007" i="6"/>
  <c r="J2006" i="6"/>
  <c r="J1987" i="6"/>
  <c r="J1986" i="6"/>
  <c r="J1985" i="6"/>
  <c r="J1966" i="6"/>
  <c r="J1965" i="6"/>
  <c r="J1964" i="6"/>
  <c r="J1945" i="6"/>
  <c r="J1944" i="6"/>
  <c r="J1943" i="6"/>
  <c r="J1924" i="6"/>
  <c r="J1923" i="6"/>
  <c r="J1922" i="6"/>
  <c r="J1903" i="6"/>
  <c r="J1902" i="6"/>
  <c r="J1901" i="6"/>
  <c r="J1882" i="6"/>
  <c r="J1881" i="6"/>
  <c r="J1880" i="6"/>
  <c r="J1879" i="6"/>
  <c r="J1860" i="6"/>
  <c r="J1859" i="6"/>
  <c r="J1858" i="6"/>
  <c r="J1839" i="6"/>
  <c r="J1838" i="6"/>
  <c r="J1837" i="6"/>
  <c r="J1818" i="6"/>
  <c r="J1817" i="6"/>
  <c r="J1816" i="6"/>
  <c r="J1797" i="6"/>
  <c r="J1796" i="6"/>
  <c r="J1795" i="6"/>
  <c r="J1776" i="6"/>
  <c r="J1775" i="6"/>
  <c r="J1774" i="6"/>
  <c r="J1755" i="6"/>
  <c r="J1754" i="6"/>
  <c r="J1753" i="6"/>
  <c r="J1734" i="6"/>
  <c r="J1733" i="6"/>
  <c r="J1732" i="6"/>
  <c r="J1712" i="6"/>
  <c r="J1711" i="6"/>
  <c r="J1710" i="6"/>
  <c r="J1691" i="6"/>
  <c r="J1690" i="6"/>
  <c r="J1689" i="6"/>
  <c r="J1670" i="6"/>
  <c r="J1669" i="6"/>
  <c r="J1668" i="6"/>
  <c r="J1667" i="6"/>
  <c r="J1645" i="6"/>
  <c r="J1644" i="6"/>
  <c r="J1643" i="6"/>
  <c r="J1624" i="6"/>
  <c r="J1623" i="6"/>
  <c r="J1622" i="6"/>
  <c r="J1603" i="6"/>
  <c r="J1602" i="6"/>
  <c r="J1601" i="6"/>
  <c r="J1582" i="6"/>
  <c r="J1581" i="6"/>
  <c r="J1580" i="6"/>
  <c r="J1561" i="6"/>
  <c r="J1560" i="6"/>
  <c r="J1559" i="6"/>
  <c r="J1540" i="6"/>
  <c r="J1539" i="6"/>
  <c r="J1538" i="6"/>
  <c r="J1519" i="6"/>
  <c r="J1518" i="6"/>
  <c r="J1517" i="6"/>
  <c r="J1498" i="6"/>
  <c r="J1497" i="6"/>
  <c r="J1496" i="6"/>
  <c r="J1477" i="6"/>
  <c r="J1476" i="6"/>
  <c r="J1475" i="6"/>
  <c r="J1474" i="6"/>
  <c r="J1453" i="6"/>
  <c r="J1452" i="6"/>
  <c r="J1451" i="6"/>
  <c r="J1432" i="6"/>
  <c r="J1431" i="6"/>
  <c r="J1430" i="6"/>
  <c r="J1411" i="6"/>
  <c r="J1410" i="6"/>
  <c r="J1409" i="6"/>
  <c r="J1389" i="6"/>
  <c r="J1388" i="6"/>
  <c r="J1387" i="6"/>
  <c r="J1368" i="6"/>
  <c r="J1367" i="6"/>
  <c r="J1366" i="6"/>
  <c r="J1347" i="6"/>
  <c r="J1346" i="6"/>
  <c r="J1345" i="6"/>
  <c r="J1326" i="6"/>
  <c r="J1325" i="6"/>
  <c r="J1324" i="6"/>
  <c r="J1305" i="6"/>
  <c r="J1304" i="6"/>
  <c r="J1303" i="6"/>
  <c r="J1302" i="6"/>
  <c r="J1281" i="6"/>
  <c r="J1280" i="6"/>
  <c r="J1279" i="6"/>
  <c r="J1260" i="6"/>
  <c r="J1259" i="6"/>
  <c r="J1258" i="6"/>
  <c r="J1239" i="6"/>
  <c r="J1238" i="6"/>
  <c r="J1237" i="6"/>
  <c r="J1218" i="6"/>
  <c r="J1217" i="6"/>
  <c r="J1216" i="6"/>
  <c r="J1197" i="6"/>
  <c r="J1196" i="6"/>
  <c r="J1195" i="6"/>
  <c r="J1176" i="6"/>
  <c r="J1175" i="6"/>
  <c r="J1174" i="6"/>
  <c r="J1155" i="6"/>
  <c r="J1154" i="6"/>
  <c r="J1153" i="6"/>
  <c r="J1134" i="6"/>
  <c r="J1133" i="6"/>
  <c r="J1132" i="6"/>
  <c r="J1113" i="6"/>
  <c r="J1112" i="6"/>
  <c r="J1111" i="6"/>
  <c r="J1092" i="6"/>
  <c r="J1091" i="6"/>
  <c r="J1090" i="6"/>
  <c r="J1071" i="6"/>
  <c r="J1070" i="6"/>
  <c r="J1069" i="6"/>
  <c r="J1050" i="6"/>
  <c r="J1049" i="6"/>
  <c r="J1048" i="6"/>
  <c r="J1029" i="6"/>
  <c r="J1028" i="6"/>
  <c r="J1027" i="6"/>
  <c r="J1008" i="6"/>
  <c r="J1007" i="6"/>
  <c r="J1006" i="6"/>
  <c r="J987" i="6"/>
  <c r="J986" i="6"/>
  <c r="J985" i="6"/>
  <c r="J966" i="6"/>
  <c r="J965" i="6"/>
  <c r="J964" i="6"/>
  <c r="J945" i="6"/>
  <c r="J944" i="6"/>
  <c r="J943" i="6"/>
  <c r="J924" i="6"/>
  <c r="J923" i="6"/>
  <c r="J922" i="6"/>
  <c r="J903" i="6"/>
  <c r="J902" i="6"/>
  <c r="J901" i="6"/>
  <c r="J864" i="6"/>
  <c r="J2024" i="6" s="1"/>
  <c r="J880" i="6"/>
  <c r="J881" i="6"/>
  <c r="J882" i="6"/>
  <c r="J863" i="6"/>
  <c r="N2008" i="6"/>
  <c r="N2007" i="6"/>
  <c r="N2006" i="6"/>
  <c r="N2005" i="6"/>
  <c r="N2004" i="6"/>
  <c r="N2003" i="6"/>
  <c r="N2001" i="6"/>
  <c r="N2000" i="6"/>
  <c r="N1999" i="6"/>
  <c r="N1998" i="6"/>
  <c r="N1997" i="6"/>
  <c r="N1996" i="6"/>
  <c r="N1995" i="6"/>
  <c r="N1994" i="6"/>
  <c r="N1993" i="6"/>
  <c r="N1990" i="6"/>
  <c r="N1987" i="6"/>
  <c r="N1986" i="6"/>
  <c r="N1985" i="6"/>
  <c r="N1984" i="6"/>
  <c r="N1983" i="6"/>
  <c r="N1982" i="6"/>
  <c r="N1980" i="6"/>
  <c r="N1979" i="6"/>
  <c r="N1978" i="6"/>
  <c r="N1977" i="6"/>
  <c r="N1976" i="6"/>
  <c r="N1975" i="6"/>
  <c r="N1974" i="6"/>
  <c r="N1973" i="6"/>
  <c r="N1972" i="6"/>
  <c r="N1969" i="6"/>
  <c r="N1966" i="6"/>
  <c r="N1965" i="6"/>
  <c r="N1964" i="6"/>
  <c r="N1963" i="6"/>
  <c r="N1962" i="6"/>
  <c r="N1961" i="6"/>
  <c r="N1959" i="6"/>
  <c r="N1958" i="6"/>
  <c r="N1957" i="6"/>
  <c r="N1956" i="6"/>
  <c r="N1955" i="6"/>
  <c r="N1954" i="6"/>
  <c r="N1953" i="6"/>
  <c r="N1952" i="6"/>
  <c r="N1951" i="6"/>
  <c r="N1948" i="6"/>
  <c r="N1945" i="6"/>
  <c r="N1944" i="6"/>
  <c r="N1943" i="6"/>
  <c r="N1942" i="6"/>
  <c r="N1941" i="6"/>
  <c r="N1940" i="6"/>
  <c r="N1938" i="6"/>
  <c r="N1937" i="6"/>
  <c r="N1936" i="6"/>
  <c r="N1935" i="6"/>
  <c r="N1934" i="6"/>
  <c r="N1933" i="6"/>
  <c r="N1932" i="6"/>
  <c r="N1931" i="6"/>
  <c r="N1930" i="6"/>
  <c r="N1927" i="6"/>
  <c r="N1924" i="6"/>
  <c r="N1923" i="6"/>
  <c r="N1922" i="6"/>
  <c r="N1921" i="6"/>
  <c r="N1920" i="6"/>
  <c r="N1919" i="6"/>
  <c r="N1917" i="6"/>
  <c r="N1916" i="6"/>
  <c r="N1915" i="6"/>
  <c r="N1914" i="6"/>
  <c r="N1913" i="6"/>
  <c r="N1912" i="6"/>
  <c r="N1911" i="6"/>
  <c r="N1910" i="6"/>
  <c r="N1909" i="6"/>
  <c r="N1906" i="6"/>
  <c r="N1903" i="6"/>
  <c r="N1902" i="6"/>
  <c r="N1901" i="6"/>
  <c r="N1900" i="6"/>
  <c r="N1899" i="6"/>
  <c r="N1898" i="6"/>
  <c r="N1896" i="6"/>
  <c r="N1895" i="6"/>
  <c r="N1894" i="6"/>
  <c r="N1893" i="6"/>
  <c r="N1892" i="6"/>
  <c r="N1891" i="6"/>
  <c r="N1890" i="6"/>
  <c r="N1889" i="6"/>
  <c r="N1888" i="6"/>
  <c r="N1885" i="6"/>
  <c r="N1882" i="6"/>
  <c r="N1881" i="6"/>
  <c r="N1880" i="6"/>
  <c r="N1879" i="6"/>
  <c r="N1878" i="6"/>
  <c r="N1877" i="6"/>
  <c r="N1875" i="6"/>
  <c r="N1874" i="6"/>
  <c r="N1873" i="6"/>
  <c r="N1872" i="6"/>
  <c r="N1863" i="6"/>
  <c r="N1866" i="6"/>
  <c r="N1867" i="6"/>
  <c r="N1868" i="6"/>
  <c r="N1869" i="6"/>
  <c r="N1870" i="6"/>
  <c r="N1871" i="6"/>
  <c r="N1860" i="6"/>
  <c r="N1859" i="6"/>
  <c r="N1858" i="6"/>
  <c r="N1857" i="6"/>
  <c r="N1856" i="6"/>
  <c r="N1855" i="6"/>
  <c r="N1853" i="6"/>
  <c r="N1852" i="6"/>
  <c r="N1851" i="6"/>
  <c r="N1850" i="6"/>
  <c r="N1849" i="6"/>
  <c r="N1848" i="6"/>
  <c r="N1847" i="6"/>
  <c r="N1846" i="6"/>
  <c r="N1845" i="6"/>
  <c r="N1842" i="6"/>
  <c r="N1839" i="6"/>
  <c r="N1838" i="6"/>
  <c r="N1837" i="6"/>
  <c r="N1836" i="6"/>
  <c r="N1835" i="6"/>
  <c r="N1834" i="6"/>
  <c r="N1832" i="6"/>
  <c r="N1831" i="6"/>
  <c r="N1830" i="6"/>
  <c r="N1829" i="6"/>
  <c r="N1828" i="6"/>
  <c r="N1827" i="6"/>
  <c r="N1826" i="6"/>
  <c r="N1825" i="6"/>
  <c r="N1824" i="6"/>
  <c r="N1821" i="6"/>
  <c r="N1818" i="6"/>
  <c r="N1817" i="6"/>
  <c r="N1816" i="6"/>
  <c r="N1815" i="6"/>
  <c r="N1814" i="6"/>
  <c r="N1813" i="6"/>
  <c r="N1811" i="6"/>
  <c r="N1810" i="6"/>
  <c r="N1809" i="6"/>
  <c r="N1808" i="6"/>
  <c r="N1807" i="6"/>
  <c r="N1806" i="6"/>
  <c r="N1805" i="6"/>
  <c r="N1804" i="6"/>
  <c r="N1803" i="6"/>
  <c r="N1800" i="6"/>
  <c r="N1797" i="6"/>
  <c r="N1796" i="6"/>
  <c r="N1795" i="6"/>
  <c r="N1794" i="6"/>
  <c r="N1793" i="6"/>
  <c r="N1792" i="6"/>
  <c r="N1790" i="6"/>
  <c r="N1789" i="6"/>
  <c r="N1788" i="6"/>
  <c r="N1787" i="6"/>
  <c r="N1786" i="6"/>
  <c r="N1785" i="6"/>
  <c r="N1784" i="6"/>
  <c r="N1783" i="6"/>
  <c r="N1782" i="6"/>
  <c r="N1779" i="6"/>
  <c r="N1776" i="6"/>
  <c r="N1775" i="6"/>
  <c r="N1774" i="6"/>
  <c r="N1773" i="6"/>
  <c r="N1772" i="6"/>
  <c r="N1771" i="6"/>
  <c r="N1769" i="6"/>
  <c r="N1768" i="6"/>
  <c r="N1767" i="6"/>
  <c r="N1766" i="6"/>
  <c r="N1765" i="6"/>
  <c r="N1764" i="6"/>
  <c r="N1763" i="6"/>
  <c r="N1762" i="6"/>
  <c r="N1761" i="6"/>
  <c r="N1758" i="6"/>
  <c r="N1755" i="6"/>
  <c r="N1754" i="6"/>
  <c r="N1753" i="6"/>
  <c r="N1752" i="6"/>
  <c r="N1751" i="6"/>
  <c r="N1750" i="6"/>
  <c r="N1748" i="6"/>
  <c r="N1747" i="6"/>
  <c r="N1746" i="6"/>
  <c r="N1745" i="6"/>
  <c r="N1744" i="6"/>
  <c r="N1743" i="6"/>
  <c r="N1742" i="6"/>
  <c r="N1741" i="6"/>
  <c r="N1740" i="6"/>
  <c r="N1737" i="6"/>
  <c r="N1734" i="6"/>
  <c r="N1733" i="6"/>
  <c r="N1732" i="6"/>
  <c r="N1731" i="6"/>
  <c r="N1730" i="6"/>
  <c r="N1729" i="6"/>
  <c r="N1727" i="6"/>
  <c r="N1715" i="6"/>
  <c r="N1718" i="6"/>
  <c r="N1719" i="6"/>
  <c r="N1720" i="6"/>
  <c r="N1721" i="6"/>
  <c r="N1722" i="6"/>
  <c r="N1723" i="6"/>
  <c r="N1724" i="6"/>
  <c r="N1725" i="6"/>
  <c r="N1726" i="6"/>
  <c r="N1712" i="6"/>
  <c r="N1711" i="6"/>
  <c r="N1710" i="6"/>
  <c r="N1709" i="6"/>
  <c r="N1708" i="6"/>
  <c r="N1707" i="6"/>
  <c r="N1705" i="6"/>
  <c r="N1704" i="6"/>
  <c r="N1703" i="6"/>
  <c r="N1702" i="6"/>
  <c r="N1701" i="6"/>
  <c r="N1700" i="6"/>
  <c r="N1699" i="6"/>
  <c r="N1698" i="6"/>
  <c r="N1697" i="6"/>
  <c r="N1694" i="6"/>
  <c r="N1691" i="6"/>
  <c r="N1690" i="6"/>
  <c r="N1689" i="6"/>
  <c r="N1688" i="6"/>
  <c r="N1687" i="6"/>
  <c r="N1686" i="6"/>
  <c r="N1684" i="6"/>
  <c r="N1683" i="6"/>
  <c r="N1682" i="6"/>
  <c r="N1681" i="6"/>
  <c r="N1680" i="6"/>
  <c r="N1679" i="6"/>
  <c r="N1678" i="6"/>
  <c r="N1677" i="6"/>
  <c r="N1676" i="6"/>
  <c r="N1673" i="6"/>
  <c r="N1668" i="6"/>
  <c r="N1667" i="6"/>
  <c r="N1648" i="6"/>
  <c r="N1651" i="6"/>
  <c r="N1652" i="6"/>
  <c r="N1653" i="6"/>
  <c r="N1654" i="6"/>
  <c r="N1655" i="6"/>
  <c r="N1656" i="6"/>
  <c r="N1657" i="6"/>
  <c r="N1658" i="6"/>
  <c r="N1659" i="6"/>
  <c r="N1660" i="6"/>
  <c r="N1661" i="6"/>
  <c r="N1663" i="6"/>
  <c r="N1664" i="6"/>
  <c r="N1665" i="6"/>
  <c r="N1666" i="6"/>
  <c r="N1645" i="6"/>
  <c r="N1644" i="6"/>
  <c r="N1643" i="6"/>
  <c r="N1642" i="6"/>
  <c r="N1641" i="6"/>
  <c r="N1640" i="6"/>
  <c r="N1638" i="6"/>
  <c r="N1637" i="6"/>
  <c r="N1636" i="6"/>
  <c r="N1635" i="6"/>
  <c r="N1634" i="6"/>
  <c r="N1633" i="6"/>
  <c r="N1632" i="6"/>
  <c r="N1631" i="6"/>
  <c r="N1630" i="6"/>
  <c r="N1627" i="6"/>
  <c r="N1624" i="6"/>
  <c r="N1623" i="6"/>
  <c r="N1622" i="6"/>
  <c r="N1621" i="6"/>
  <c r="N1620" i="6"/>
  <c r="N1619" i="6"/>
  <c r="N1617" i="6"/>
  <c r="N1616" i="6"/>
  <c r="N1615" i="6"/>
  <c r="N1614" i="6"/>
  <c r="N1613" i="6"/>
  <c r="N1612" i="6"/>
  <c r="N1611" i="6"/>
  <c r="N1610" i="6"/>
  <c r="N1609" i="6"/>
  <c r="N1606" i="6"/>
  <c r="N1603" i="6"/>
  <c r="N1602" i="6"/>
  <c r="N1601" i="6"/>
  <c r="N1600" i="6"/>
  <c r="N1599" i="6"/>
  <c r="N1598" i="6"/>
  <c r="N1596" i="6"/>
  <c r="N1595" i="6"/>
  <c r="N1594" i="6"/>
  <c r="N1593" i="6"/>
  <c r="N1592" i="6"/>
  <c r="N1591" i="6"/>
  <c r="N1590" i="6"/>
  <c r="N1589" i="6"/>
  <c r="N1588" i="6"/>
  <c r="N1585" i="6"/>
  <c r="N1582" i="6"/>
  <c r="N1581" i="6"/>
  <c r="N1580" i="6"/>
  <c r="N1579" i="6"/>
  <c r="N1578" i="6"/>
  <c r="N1577" i="6"/>
  <c r="N1575" i="6"/>
  <c r="N1574" i="6"/>
  <c r="N1573" i="6"/>
  <c r="N1572" i="6"/>
  <c r="N1571" i="6"/>
  <c r="N1570" i="6"/>
  <c r="N1569" i="6"/>
  <c r="N1568" i="6"/>
  <c r="N1567" i="6"/>
  <c r="N1564" i="6"/>
  <c r="N1561" i="6"/>
  <c r="N1560" i="6"/>
  <c r="N1559" i="6"/>
  <c r="N1558" i="6"/>
  <c r="N1557" i="6"/>
  <c r="N1556" i="6"/>
  <c r="N1554" i="6"/>
  <c r="N1553" i="6"/>
  <c r="N1552" i="6"/>
  <c r="N1551" i="6"/>
  <c r="N1550" i="6"/>
  <c r="N1549" i="6"/>
  <c r="N1548" i="6"/>
  <c r="N1547" i="6"/>
  <c r="N1546" i="6"/>
  <c r="N1543" i="6"/>
  <c r="N1540" i="6"/>
  <c r="N1539" i="6"/>
  <c r="N1538" i="6"/>
  <c r="N1537" i="6"/>
  <c r="N1536" i="6"/>
  <c r="N1535" i="6"/>
  <c r="N1533" i="6"/>
  <c r="N1532" i="6"/>
  <c r="N1531" i="6"/>
  <c r="N1530" i="6"/>
  <c r="N1529" i="6"/>
  <c r="N1528" i="6"/>
  <c r="N1527" i="6"/>
  <c r="N1526" i="6"/>
  <c r="N1525" i="6"/>
  <c r="N1522" i="6"/>
  <c r="N1519" i="6"/>
  <c r="N1518" i="6"/>
  <c r="N1517" i="6"/>
  <c r="N1516" i="6"/>
  <c r="N1515" i="6"/>
  <c r="N1514" i="6"/>
  <c r="N1512" i="6"/>
  <c r="N1511" i="6"/>
  <c r="N1510" i="6"/>
  <c r="N1509" i="6"/>
  <c r="N1508" i="6"/>
  <c r="N1507" i="6"/>
  <c r="N1506" i="6"/>
  <c r="N1505" i="6"/>
  <c r="N1504" i="6"/>
  <c r="N1501" i="6"/>
  <c r="N1498" i="6"/>
  <c r="N1497" i="6"/>
  <c r="N1496" i="6"/>
  <c r="N1495" i="6"/>
  <c r="N1494" i="6"/>
  <c r="N1493" i="6"/>
  <c r="N1491" i="6"/>
  <c r="N1490" i="6"/>
  <c r="N1489" i="6"/>
  <c r="N1488" i="6"/>
  <c r="N1487" i="6"/>
  <c r="N1486" i="6"/>
  <c r="N1485" i="6"/>
  <c r="N1484" i="6"/>
  <c r="N1483" i="6"/>
  <c r="N1480" i="6"/>
  <c r="N1453" i="6"/>
  <c r="N1452" i="6"/>
  <c r="N1451" i="6"/>
  <c r="N1450" i="6"/>
  <c r="N1449" i="6"/>
  <c r="N1448" i="6"/>
  <c r="N1446" i="6"/>
  <c r="N1445" i="6"/>
  <c r="N1444" i="6"/>
  <c r="N1443" i="6"/>
  <c r="N1442" i="6"/>
  <c r="N1441" i="6"/>
  <c r="N1440" i="6"/>
  <c r="N1439" i="6"/>
  <c r="N1438" i="6"/>
  <c r="N1435" i="6"/>
  <c r="N1432" i="6"/>
  <c r="N1431" i="6"/>
  <c r="N1430" i="6"/>
  <c r="N1429" i="6"/>
  <c r="N1428" i="6"/>
  <c r="N1427" i="6"/>
  <c r="N1425" i="6"/>
  <c r="N1424" i="6"/>
  <c r="N1423" i="6"/>
  <c r="N1422" i="6"/>
  <c r="N1421" i="6"/>
  <c r="N1420" i="6"/>
  <c r="N1419" i="6"/>
  <c r="N1418" i="6"/>
  <c r="N1417" i="6"/>
  <c r="N1414" i="6"/>
  <c r="N1411" i="6"/>
  <c r="N1410" i="6"/>
  <c r="N1409" i="6"/>
  <c r="N1408" i="6"/>
  <c r="N1407" i="6"/>
  <c r="N1406" i="6"/>
  <c r="N1404" i="6"/>
  <c r="N1403" i="6"/>
  <c r="N1402" i="6"/>
  <c r="N1401" i="6"/>
  <c r="N1392" i="6"/>
  <c r="N1395" i="6"/>
  <c r="N1396" i="6"/>
  <c r="N1397" i="6"/>
  <c r="N1398" i="6"/>
  <c r="N1399" i="6"/>
  <c r="N1400" i="6"/>
  <c r="N1389" i="6"/>
  <c r="N1388" i="6"/>
  <c r="N1387" i="6"/>
  <c r="N1386" i="6"/>
  <c r="N1385" i="6"/>
  <c r="N1384" i="6"/>
  <c r="N1382" i="6"/>
  <c r="N1381" i="6"/>
  <c r="N1380" i="6"/>
  <c r="N1379" i="6"/>
  <c r="N1378" i="6"/>
  <c r="N1377" i="6"/>
  <c r="N1376" i="6"/>
  <c r="N1375" i="6"/>
  <c r="N1374" i="6"/>
  <c r="N1371" i="6"/>
  <c r="N1368" i="6"/>
  <c r="N1367" i="6"/>
  <c r="N1366" i="6"/>
  <c r="N1365" i="6"/>
  <c r="N1364" i="6"/>
  <c r="N1363" i="6"/>
  <c r="N1361" i="6"/>
  <c r="N1360" i="6"/>
  <c r="N1359" i="6"/>
  <c r="N1358" i="6"/>
  <c r="N1357" i="6"/>
  <c r="N1356" i="6"/>
  <c r="N1355" i="6"/>
  <c r="N1354" i="6"/>
  <c r="N1353" i="6"/>
  <c r="N1350" i="6"/>
  <c r="N1347" i="6"/>
  <c r="N1346" i="6"/>
  <c r="N1345" i="6"/>
  <c r="N1344" i="6"/>
  <c r="N1343" i="6"/>
  <c r="N1342" i="6"/>
  <c r="N1340" i="6"/>
  <c r="N1339" i="6"/>
  <c r="N1338" i="6"/>
  <c r="N1337" i="6"/>
  <c r="N1336" i="6"/>
  <c r="N1335" i="6"/>
  <c r="N1334" i="6"/>
  <c r="N1333" i="6"/>
  <c r="N1332" i="6"/>
  <c r="N1329" i="6"/>
  <c r="N1477" i="6"/>
  <c r="N1476" i="6"/>
  <c r="N1475" i="6"/>
  <c r="N1474" i="6"/>
  <c r="N1473" i="6"/>
  <c r="N1472" i="6"/>
  <c r="N1471" i="6"/>
  <c r="N1470" i="6"/>
  <c r="N1468" i="6"/>
  <c r="N1467" i="6"/>
  <c r="N1466" i="6"/>
  <c r="N1465" i="6"/>
  <c r="N1464" i="6"/>
  <c r="N1463" i="6"/>
  <c r="N1462" i="6"/>
  <c r="N1461" i="6"/>
  <c r="N1460" i="6"/>
  <c r="N1459" i="6"/>
  <c r="N1456" i="6"/>
  <c r="N1326" i="6"/>
  <c r="N1325" i="6"/>
  <c r="N1324" i="6"/>
  <c r="N1323" i="6"/>
  <c r="N1322" i="6"/>
  <c r="N1321" i="6"/>
  <c r="N1319" i="6"/>
  <c r="N1318" i="6"/>
  <c r="N1317" i="6"/>
  <c r="N1316" i="6"/>
  <c r="N1315" i="6"/>
  <c r="N1314" i="6"/>
  <c r="N1313" i="6"/>
  <c r="N1312" i="6"/>
  <c r="N1311" i="6"/>
  <c r="N1308" i="6"/>
  <c r="N1284" i="6"/>
  <c r="N1287" i="6"/>
  <c r="N1288" i="6"/>
  <c r="N1289" i="6"/>
  <c r="N1290" i="6"/>
  <c r="N1291" i="6"/>
  <c r="N1292" i="6"/>
  <c r="N1293" i="6"/>
  <c r="N1294" i="6"/>
  <c r="N1295" i="6"/>
  <c r="N1296" i="6"/>
  <c r="N1298" i="6"/>
  <c r="N1299" i="6"/>
  <c r="N1300" i="6"/>
  <c r="N1301" i="6"/>
  <c r="N1302" i="6"/>
  <c r="N1281" i="6"/>
  <c r="N1280" i="6"/>
  <c r="N1279" i="6"/>
  <c r="N1278" i="6"/>
  <c r="N1277" i="6"/>
  <c r="N1276" i="6"/>
  <c r="N1274" i="6"/>
  <c r="N1273" i="6"/>
  <c r="N1272" i="6"/>
  <c r="N1271" i="6"/>
  <c r="N1270" i="6"/>
  <c r="N1269" i="6"/>
  <c r="N1268" i="6"/>
  <c r="N1267" i="6"/>
  <c r="N1266" i="6"/>
  <c r="N1263" i="6"/>
  <c r="N1260" i="6"/>
  <c r="N1259" i="6"/>
  <c r="N1258" i="6"/>
  <c r="N1257" i="6"/>
  <c r="N1256" i="6"/>
  <c r="N1255" i="6"/>
  <c r="N1253" i="6"/>
  <c r="N1252" i="6"/>
  <c r="N1251" i="6"/>
  <c r="N1250" i="6"/>
  <c r="N1249" i="6"/>
  <c r="N1248" i="6"/>
  <c r="N1247" i="6"/>
  <c r="N1246" i="6"/>
  <c r="N1245" i="6"/>
  <c r="N1242" i="6"/>
  <c r="N1239" i="6"/>
  <c r="N1238" i="6"/>
  <c r="N1237" i="6"/>
  <c r="N1236" i="6"/>
  <c r="N1235" i="6"/>
  <c r="N1234" i="6"/>
  <c r="N1232" i="6"/>
  <c r="N1231" i="6"/>
  <c r="N1230" i="6"/>
  <c r="N1229" i="6"/>
  <c r="N1228" i="6"/>
  <c r="N1227" i="6"/>
  <c r="N1226" i="6"/>
  <c r="N1225" i="6"/>
  <c r="N1224" i="6"/>
  <c r="N1221" i="6"/>
  <c r="N1218" i="6"/>
  <c r="N1217" i="6"/>
  <c r="N1216" i="6"/>
  <c r="N1215" i="6"/>
  <c r="N1214" i="6"/>
  <c r="N1213" i="6"/>
  <c r="N1211" i="6"/>
  <c r="N1210" i="6"/>
  <c r="N1209" i="6"/>
  <c r="N1208" i="6"/>
  <c r="N1207" i="6"/>
  <c r="N1206" i="6"/>
  <c r="N1205" i="6"/>
  <c r="N1204" i="6"/>
  <c r="N1203" i="6"/>
  <c r="N1200" i="6"/>
  <c r="N1197" i="6"/>
  <c r="N1196" i="6"/>
  <c r="N1195" i="6"/>
  <c r="N1194" i="6"/>
  <c r="N1193" i="6"/>
  <c r="N1192" i="6"/>
  <c r="N1190" i="6"/>
  <c r="N1189" i="6"/>
  <c r="N1188" i="6"/>
  <c r="N1187" i="6"/>
  <c r="N1186" i="6"/>
  <c r="N1185" i="6"/>
  <c r="N1184" i="6"/>
  <c r="N1183" i="6"/>
  <c r="N1182" i="6"/>
  <c r="N1179" i="6"/>
  <c r="N1176" i="6"/>
  <c r="N1175" i="6"/>
  <c r="N1174" i="6"/>
  <c r="N1173" i="6"/>
  <c r="N1172" i="6"/>
  <c r="N1171" i="6"/>
  <c r="N1169" i="6"/>
  <c r="N1168" i="6"/>
  <c r="N1167" i="6"/>
  <c r="N1166" i="6"/>
  <c r="N1165" i="6"/>
  <c r="N1164" i="6"/>
  <c r="N1163" i="6"/>
  <c r="N1162" i="6"/>
  <c r="N1161" i="6"/>
  <c r="N1158" i="6"/>
  <c r="N1155" i="6"/>
  <c r="N1154" i="6"/>
  <c r="N1153" i="6"/>
  <c r="N1152" i="6"/>
  <c r="N1151" i="6"/>
  <c r="N1150" i="6"/>
  <c r="N1148" i="6"/>
  <c r="N1147" i="6"/>
  <c r="N1146" i="6"/>
  <c r="N1145" i="6"/>
  <c r="N1144" i="6"/>
  <c r="N1143" i="6"/>
  <c r="N1142" i="6"/>
  <c r="N1141" i="6"/>
  <c r="N1140" i="6"/>
  <c r="N1137" i="6"/>
  <c r="N1134" i="6"/>
  <c r="N1133" i="6"/>
  <c r="N1132" i="6"/>
  <c r="N1131" i="6"/>
  <c r="N1130" i="6"/>
  <c r="N1129" i="6"/>
  <c r="N1127" i="6"/>
  <c r="N1126" i="6"/>
  <c r="N1125" i="6"/>
  <c r="N1124" i="6"/>
  <c r="N1123" i="6"/>
  <c r="N1122" i="6"/>
  <c r="N1121" i="6"/>
  <c r="N1120" i="6"/>
  <c r="N1119" i="6"/>
  <c r="N1116" i="6"/>
  <c r="N1113" i="6"/>
  <c r="N1112" i="6"/>
  <c r="N1111" i="6"/>
  <c r="N1110" i="6"/>
  <c r="N1109" i="6"/>
  <c r="N1108" i="6"/>
  <c r="N1106" i="6"/>
  <c r="N1105" i="6"/>
  <c r="N1104" i="6"/>
  <c r="N1103" i="6"/>
  <c r="N1102" i="6"/>
  <c r="N1101" i="6"/>
  <c r="N1100" i="6"/>
  <c r="N1099" i="6"/>
  <c r="N1098" i="6"/>
  <c r="N1095" i="6"/>
  <c r="N1092" i="6"/>
  <c r="N1091" i="6"/>
  <c r="N1090" i="6"/>
  <c r="N1089" i="6"/>
  <c r="N1088" i="6"/>
  <c r="N1087" i="6"/>
  <c r="N1085" i="6"/>
  <c r="N1084" i="6"/>
  <c r="N1083" i="6"/>
  <c r="N1082" i="6"/>
  <c r="N1081" i="6"/>
  <c r="N1080" i="6"/>
  <c r="N1079" i="6"/>
  <c r="N1078" i="6"/>
  <c r="N1077" i="6"/>
  <c r="N1074" i="6"/>
  <c r="N1071" i="6"/>
  <c r="N1070" i="6"/>
  <c r="N1069" i="6"/>
  <c r="N1068" i="6"/>
  <c r="N1067" i="6"/>
  <c r="N1066" i="6"/>
  <c r="N1064" i="6"/>
  <c r="N1063" i="6"/>
  <c r="N1062" i="6"/>
  <c r="N1061" i="6"/>
  <c r="N1060" i="6"/>
  <c r="N1059" i="6"/>
  <c r="N1058" i="6"/>
  <c r="N1057" i="6"/>
  <c r="N1056" i="6"/>
  <c r="N1053" i="6"/>
  <c r="N1050" i="6"/>
  <c r="N1049" i="6"/>
  <c r="N1048" i="6"/>
  <c r="N1047" i="6"/>
  <c r="N1046" i="6"/>
  <c r="N1045" i="6"/>
  <c r="N1043" i="6"/>
  <c r="N1042" i="6"/>
  <c r="N1041" i="6"/>
  <c r="N1040" i="6"/>
  <c r="N1039" i="6"/>
  <c r="N1038" i="6"/>
  <c r="N1037" i="6"/>
  <c r="N1036" i="6"/>
  <c r="N1035" i="6"/>
  <c r="N1032" i="6"/>
  <c r="N1029" i="6"/>
  <c r="N1028" i="6"/>
  <c r="N1027" i="6"/>
  <c r="N1026" i="6"/>
  <c r="N1025" i="6"/>
  <c r="N1024" i="6"/>
  <c r="N1022" i="6"/>
  <c r="N1021" i="6"/>
  <c r="N1020" i="6"/>
  <c r="N1019" i="6"/>
  <c r="N1018" i="6"/>
  <c r="N1017" i="6"/>
  <c r="N1016" i="6"/>
  <c r="N1015" i="6"/>
  <c r="N1014" i="6"/>
  <c r="N1011" i="6"/>
  <c r="N1008" i="6"/>
  <c r="N1007" i="6"/>
  <c r="N1006" i="6"/>
  <c r="N1005" i="6"/>
  <c r="N1004" i="6"/>
  <c r="N1003" i="6"/>
  <c r="N1001" i="6"/>
  <c r="N1000" i="6"/>
  <c r="N999" i="6"/>
  <c r="N998" i="6"/>
  <c r="N997" i="6"/>
  <c r="N996" i="6"/>
  <c r="N995" i="6"/>
  <c r="N994" i="6"/>
  <c r="N993" i="6"/>
  <c r="N990" i="6"/>
  <c r="N987" i="6"/>
  <c r="N986" i="6"/>
  <c r="N985" i="6"/>
  <c r="N984" i="6"/>
  <c r="N983" i="6"/>
  <c r="N982" i="6"/>
  <c r="N980" i="6"/>
  <c r="N979" i="6"/>
  <c r="N978" i="6"/>
  <c r="N977" i="6"/>
  <c r="N976" i="6"/>
  <c r="N975" i="6"/>
  <c r="N974" i="6"/>
  <c r="N973" i="6"/>
  <c r="N972" i="6"/>
  <c r="N969" i="6"/>
  <c r="N966" i="6"/>
  <c r="N965" i="6"/>
  <c r="N964" i="6"/>
  <c r="N963" i="6"/>
  <c r="N962" i="6"/>
  <c r="N961" i="6"/>
  <c r="N959" i="6"/>
  <c r="N958" i="6"/>
  <c r="N957" i="6"/>
  <c r="N956" i="6"/>
  <c r="N955" i="6"/>
  <c r="N954" i="6"/>
  <c r="N953" i="6"/>
  <c r="N952" i="6"/>
  <c r="N951" i="6"/>
  <c r="N948" i="6"/>
  <c r="N945" i="6"/>
  <c r="N944" i="6"/>
  <c r="N943" i="6"/>
  <c r="N942" i="6"/>
  <c r="N941" i="6"/>
  <c r="N940" i="6"/>
  <c r="N938" i="6"/>
  <c r="N937" i="6"/>
  <c r="N936" i="6"/>
  <c r="N935" i="6"/>
  <c r="N934" i="6"/>
  <c r="N933" i="6"/>
  <c r="N932" i="6"/>
  <c r="N931" i="6"/>
  <c r="N930" i="6"/>
  <c r="N927" i="6"/>
  <c r="N924" i="6"/>
  <c r="N923" i="6"/>
  <c r="N922" i="6"/>
  <c r="N921" i="6"/>
  <c r="N920" i="6"/>
  <c r="N919" i="6"/>
  <c r="N917" i="6"/>
  <c r="N916" i="6"/>
  <c r="N915" i="6"/>
  <c r="N914" i="6"/>
  <c r="N913" i="6"/>
  <c r="N912" i="6"/>
  <c r="N911" i="6"/>
  <c r="N910" i="6"/>
  <c r="N909" i="6"/>
  <c r="N906" i="6"/>
  <c r="N903" i="6"/>
  <c r="N902" i="6"/>
  <c r="N901" i="6"/>
  <c r="N900" i="6"/>
  <c r="N899" i="6"/>
  <c r="N898" i="6"/>
  <c r="N896" i="6"/>
  <c r="N895" i="6"/>
  <c r="N894" i="6"/>
  <c r="N893" i="6"/>
  <c r="N892" i="6"/>
  <c r="N891" i="6"/>
  <c r="N890" i="6"/>
  <c r="N889" i="6"/>
  <c r="N888" i="6"/>
  <c r="N885" i="6"/>
  <c r="N879" i="6"/>
  <c r="J843" i="6"/>
  <c r="J842" i="6"/>
  <c r="J841" i="6"/>
  <c r="J830" i="6"/>
  <c r="J829" i="6"/>
  <c r="J828" i="6"/>
  <c r="J826" i="6"/>
  <c r="J825" i="6"/>
  <c r="J824" i="6"/>
  <c r="J813" i="6"/>
  <c r="J812" i="6"/>
  <c r="J811" i="6"/>
  <c r="J809" i="6"/>
  <c r="J808" i="6"/>
  <c r="J807" i="6"/>
  <c r="J796" i="6"/>
  <c r="J795" i="6"/>
  <c r="J794" i="6"/>
  <c r="J792" i="6"/>
  <c r="J791" i="6"/>
  <c r="J790" i="6"/>
  <c r="J779" i="6"/>
  <c r="J778" i="6"/>
  <c r="J777" i="6"/>
  <c r="J757" i="6"/>
  <c r="J756" i="6"/>
  <c r="J755" i="6"/>
  <c r="J744" i="6"/>
  <c r="J743" i="6"/>
  <c r="J742" i="6"/>
  <c r="J740" i="6"/>
  <c r="J739" i="6"/>
  <c r="J738" i="6"/>
  <c r="J727" i="6"/>
  <c r="J726" i="6"/>
  <c r="J725" i="6"/>
  <c r="J723" i="6"/>
  <c r="J722" i="6"/>
  <c r="J721" i="6"/>
  <c r="J710" i="6"/>
  <c r="J709" i="6"/>
  <c r="J708" i="6"/>
  <c r="J706" i="6"/>
  <c r="J705" i="6"/>
  <c r="J704" i="6"/>
  <c r="J693" i="6"/>
  <c r="J692" i="6"/>
  <c r="J691" i="6"/>
  <c r="J689" i="6"/>
  <c r="J688" i="6"/>
  <c r="J687" i="6"/>
  <c r="J676" i="6"/>
  <c r="J675" i="6"/>
  <c r="J674" i="6"/>
  <c r="J672" i="6"/>
  <c r="J671" i="6"/>
  <c r="J670" i="6"/>
  <c r="J659" i="6"/>
  <c r="J658" i="6"/>
  <c r="J657" i="6"/>
  <c r="J655" i="6"/>
  <c r="J654" i="6"/>
  <c r="J653" i="6"/>
  <c r="J642" i="6"/>
  <c r="J641" i="6"/>
  <c r="J640" i="6"/>
  <c r="J638" i="6"/>
  <c r="J637" i="6"/>
  <c r="J636" i="6"/>
  <c r="J625" i="6"/>
  <c r="J624" i="6"/>
  <c r="J623" i="6"/>
  <c r="J621" i="6"/>
  <c r="J620" i="6"/>
  <c r="J619" i="6"/>
  <c r="J608" i="6"/>
  <c r="J607" i="6"/>
  <c r="J606" i="6"/>
  <c r="J604" i="6"/>
  <c r="J603" i="6"/>
  <c r="J602" i="6"/>
  <c r="J590" i="6"/>
  <c r="J589" i="6"/>
  <c r="J588" i="6"/>
  <c r="J586" i="6"/>
  <c r="J585" i="6"/>
  <c r="J584" i="6"/>
  <c r="J573" i="6"/>
  <c r="J572" i="6"/>
  <c r="J571" i="6"/>
  <c r="J569" i="6"/>
  <c r="J568" i="6"/>
  <c r="J567" i="6"/>
  <c r="J556" i="6"/>
  <c r="J555" i="6"/>
  <c r="J554" i="6"/>
  <c r="J552" i="6"/>
  <c r="J551" i="6"/>
  <c r="J550" i="6"/>
  <c r="J538" i="6"/>
  <c r="J537" i="6"/>
  <c r="J536" i="6"/>
  <c r="J534" i="6"/>
  <c r="J533" i="6"/>
  <c r="J532" i="6"/>
  <c r="J521" i="6"/>
  <c r="J520" i="6"/>
  <c r="J519" i="6"/>
  <c r="J775" i="6"/>
  <c r="J774" i="6"/>
  <c r="J773" i="6"/>
  <c r="J761" i="6"/>
  <c r="J760" i="6"/>
  <c r="J759" i="6"/>
  <c r="J517" i="6"/>
  <c r="J516" i="6"/>
  <c r="J515" i="6"/>
  <c r="J503" i="6"/>
  <c r="J502" i="6"/>
  <c r="J501" i="6"/>
  <c r="J484" i="6"/>
  <c r="J499" i="6"/>
  <c r="J498" i="6"/>
  <c r="J497" i="6"/>
  <c r="J486" i="6"/>
  <c r="J485" i="6"/>
  <c r="J482" i="6"/>
  <c r="J481" i="6"/>
  <c r="J480" i="6"/>
  <c r="J469" i="6"/>
  <c r="J468" i="6"/>
  <c r="J467" i="6"/>
  <c r="J465" i="6"/>
  <c r="J464" i="6"/>
  <c r="J463" i="6"/>
  <c r="J452" i="6"/>
  <c r="J451" i="6"/>
  <c r="J450" i="6"/>
  <c r="J448" i="6"/>
  <c r="J447" i="6"/>
  <c r="J446" i="6"/>
  <c r="J435" i="6"/>
  <c r="J434" i="6"/>
  <c r="J433" i="6"/>
  <c r="J431" i="6"/>
  <c r="J430" i="6"/>
  <c r="J429" i="6"/>
  <c r="J418" i="6"/>
  <c r="J417" i="6"/>
  <c r="J416" i="6"/>
  <c r="J414" i="6"/>
  <c r="J413" i="6"/>
  <c r="J412" i="6"/>
  <c r="J401" i="6"/>
  <c r="J400" i="6"/>
  <c r="J399" i="6"/>
  <c r="J397" i="6"/>
  <c r="J396" i="6"/>
  <c r="J395" i="6"/>
  <c r="J384" i="6"/>
  <c r="J383" i="6"/>
  <c r="J382" i="6"/>
  <c r="J380" i="6"/>
  <c r="J379" i="6"/>
  <c r="J378" i="6"/>
  <c r="J367" i="6"/>
  <c r="J366" i="6"/>
  <c r="J365" i="6"/>
  <c r="J363" i="6"/>
  <c r="J362" i="6"/>
  <c r="J361" i="6"/>
  <c r="J350" i="6"/>
  <c r="J349" i="6"/>
  <c r="J348" i="6"/>
  <c r="J346" i="6"/>
  <c r="J345" i="6"/>
  <c r="J344" i="6"/>
  <c r="J333" i="6"/>
  <c r="J332" i="6"/>
  <c r="J331" i="6"/>
  <c r="J329" i="6"/>
  <c r="J328" i="6"/>
  <c r="J327" i="6"/>
  <c r="J316" i="6"/>
  <c r="J315" i="6"/>
  <c r="J314" i="6"/>
  <c r="J312" i="6"/>
  <c r="J311" i="6"/>
  <c r="J310" i="6"/>
  <c r="J299" i="6"/>
  <c r="J298" i="6"/>
  <c r="J297" i="6"/>
  <c r="J295" i="6"/>
  <c r="J294" i="6"/>
  <c r="J293" i="6"/>
  <c r="J282" i="6"/>
  <c r="J281" i="6"/>
  <c r="J280" i="6"/>
  <c r="J278" i="6"/>
  <c r="J277" i="6"/>
  <c r="J276" i="6"/>
  <c r="J265" i="6"/>
  <c r="J264" i="6"/>
  <c r="J263" i="6"/>
  <c r="J261" i="6"/>
  <c r="J260" i="6"/>
  <c r="J259" i="6"/>
  <c r="J248" i="6"/>
  <c r="J247" i="6"/>
  <c r="J246" i="6"/>
  <c r="J244" i="6"/>
  <c r="J243" i="6"/>
  <c r="J242" i="6"/>
  <c r="J231" i="6"/>
  <c r="J230" i="6"/>
  <c r="J229" i="6"/>
  <c r="J227" i="6"/>
  <c r="J226" i="6"/>
  <c r="J225" i="6"/>
  <c r="J214" i="6"/>
  <c r="J213" i="6"/>
  <c r="J212" i="6"/>
  <c r="J210" i="6"/>
  <c r="J209" i="6"/>
  <c r="J208" i="6"/>
  <c r="J197" i="6"/>
  <c r="J196" i="6"/>
  <c r="J195" i="6"/>
  <c r="J193" i="6"/>
  <c r="J192" i="6"/>
  <c r="J191" i="6"/>
  <c r="J180" i="6"/>
  <c r="J179" i="6"/>
  <c r="J178" i="6"/>
  <c r="J176" i="6"/>
  <c r="J175" i="6"/>
  <c r="J174" i="6"/>
  <c r="J163" i="6"/>
  <c r="J162" i="6"/>
  <c r="J161" i="6"/>
  <c r="J159" i="6"/>
  <c r="J158" i="6"/>
  <c r="J157" i="6"/>
  <c r="J146" i="6"/>
  <c r="J145" i="6"/>
  <c r="J144" i="6"/>
  <c r="J142" i="6"/>
  <c r="J141" i="6"/>
  <c r="J140" i="6"/>
  <c r="J129" i="6"/>
  <c r="J128" i="6"/>
  <c r="J127" i="6"/>
  <c r="J125" i="6"/>
  <c r="J124" i="6"/>
  <c r="J123" i="6"/>
  <c r="J112" i="6"/>
  <c r="J111" i="6"/>
  <c r="J110" i="6"/>
  <c r="J108" i="6"/>
  <c r="J107" i="6"/>
  <c r="J106" i="6"/>
  <c r="J95" i="6"/>
  <c r="J94" i="6"/>
  <c r="J93" i="6"/>
  <c r="J91" i="6"/>
  <c r="J90" i="6"/>
  <c r="J89" i="6"/>
  <c r="J78" i="6"/>
  <c r="J77" i="6"/>
  <c r="J76" i="6"/>
  <c r="J74" i="6"/>
  <c r="J73" i="6"/>
  <c r="J72" i="6"/>
  <c r="J61" i="6"/>
  <c r="J60" i="6"/>
  <c r="J59" i="6"/>
  <c r="J57" i="6"/>
  <c r="J56" i="6"/>
  <c r="J55" i="6"/>
  <c r="J44" i="6"/>
  <c r="J43" i="6"/>
  <c r="J42" i="6"/>
  <c r="J40" i="6"/>
  <c r="J39" i="6"/>
  <c r="J38" i="6"/>
  <c r="J27" i="6"/>
  <c r="J26" i="6"/>
  <c r="J25" i="6"/>
  <c r="N26" i="6"/>
  <c r="J9" i="6"/>
  <c r="J21" i="6"/>
  <c r="J22" i="6"/>
  <c r="J23" i="6"/>
  <c r="J2056" i="6" l="1"/>
  <c r="J2058" i="6"/>
  <c r="J2057" i="6"/>
  <c r="J2059" i="6"/>
  <c r="J2012" i="6"/>
  <c r="J2011" i="6"/>
  <c r="N2021" i="6"/>
  <c r="J2013" i="6"/>
  <c r="N2023" i="6"/>
  <c r="N2017" i="6"/>
  <c r="J2029" i="6"/>
  <c r="J2218" i="6"/>
  <c r="J2251" i="6"/>
  <c r="J2263" i="6"/>
  <c r="J2252" i="6"/>
  <c r="J2217" i="6"/>
  <c r="J2205" i="6"/>
  <c r="J2216" i="6"/>
  <c r="J2203" i="6"/>
  <c r="J2219" i="6"/>
  <c r="J2262" i="6"/>
  <c r="N2260" i="6"/>
  <c r="G56" i="1" s="1"/>
  <c r="J2253" i="6"/>
  <c r="N2214" i="6"/>
  <c r="G48" i="1" s="1"/>
  <c r="J2204" i="6"/>
  <c r="J2031" i="6"/>
  <c r="J2030" i="6"/>
  <c r="J2010" i="6"/>
  <c r="J2028" i="6"/>
  <c r="J2009" i="6"/>
  <c r="J860" i="6"/>
  <c r="J844" i="6"/>
  <c r="J858" i="6"/>
  <c r="J846" i="6"/>
  <c r="J859" i="6"/>
  <c r="J845" i="6"/>
  <c r="K570" i="6"/>
  <c r="N15" i="6" l="1"/>
  <c r="N14" i="6"/>
  <c r="N13" i="6"/>
  <c r="N12" i="6"/>
  <c r="N11" i="6"/>
  <c r="N10" i="6"/>
  <c r="N9" i="6"/>
  <c r="H4" i="2" l="1"/>
  <c r="N2147" i="6" l="1"/>
  <c r="N2045" i="6" l="1"/>
  <c r="N2066" i="6" s="1"/>
  <c r="N2304" i="6"/>
  <c r="N2345" i="6" l="1"/>
  <c r="N2344" i="6"/>
  <c r="N2343" i="6"/>
  <c r="N2342" i="6"/>
  <c r="N2340" i="6"/>
  <c r="N2339" i="6"/>
  <c r="N2338" i="6"/>
  <c r="N2337" i="6"/>
  <c r="N2336" i="6"/>
  <c r="N2335" i="6"/>
  <c r="N2334" i="6"/>
  <c r="N2333" i="6"/>
  <c r="N2332" i="6"/>
  <c r="K2330" i="6" l="1"/>
  <c r="N2277" i="6" l="1"/>
  <c r="N2246" i="6"/>
  <c r="N2233" i="6"/>
  <c r="N2150" i="6"/>
  <c r="N2134" i="6"/>
  <c r="N2119" i="6"/>
  <c r="N2104" i="6"/>
  <c r="N2089" i="6"/>
  <c r="N2049" i="6"/>
  <c r="N2070" i="6" s="1"/>
  <c r="N2308" i="6"/>
  <c r="N2324" i="6" s="1"/>
  <c r="G75" i="1" s="1"/>
  <c r="N2306" i="6"/>
  <c r="N2322" i="6" s="1"/>
  <c r="G73" i="1" s="1"/>
  <c r="N2051" i="6"/>
  <c r="N2072" i="6" s="1"/>
  <c r="N2050" i="6"/>
  <c r="N2071" i="6" s="1"/>
  <c r="N2048" i="6"/>
  <c r="N2068" i="6" s="1"/>
  <c r="G39" i="1" l="1"/>
  <c r="G40" i="1"/>
  <c r="N2025" i="6"/>
  <c r="G30" i="1" s="1"/>
  <c r="N873" i="6" l="1"/>
  <c r="N2019" i="6" s="1"/>
  <c r="N878" i="6" l="1"/>
  <c r="N2026" i="6" s="1"/>
  <c r="G31" i="1" s="1"/>
  <c r="N840" i="6"/>
  <c r="N839" i="6"/>
  <c r="N838" i="6"/>
  <c r="N823" i="6"/>
  <c r="N822" i="6"/>
  <c r="N821" i="6"/>
  <c r="N806" i="6"/>
  <c r="N805" i="6"/>
  <c r="N804" i="6"/>
  <c r="N789" i="6"/>
  <c r="N788" i="6"/>
  <c r="N787" i="6"/>
  <c r="N772" i="6"/>
  <c r="N771" i="6"/>
  <c r="N770" i="6"/>
  <c r="N754" i="6"/>
  <c r="N753" i="6"/>
  <c r="N752" i="6"/>
  <c r="N737" i="6"/>
  <c r="N736" i="6"/>
  <c r="N735" i="6"/>
  <c r="N720" i="6"/>
  <c r="N719" i="6"/>
  <c r="N718" i="6"/>
  <c r="N703" i="6"/>
  <c r="N702" i="6"/>
  <c r="N701" i="6"/>
  <c r="N686" i="6"/>
  <c r="N685" i="6"/>
  <c r="N684" i="6"/>
  <c r="N669" i="6"/>
  <c r="N668" i="6"/>
  <c r="N667" i="6"/>
  <c r="N652" i="6"/>
  <c r="N651" i="6"/>
  <c r="N650" i="6"/>
  <c r="N635" i="6"/>
  <c r="N634" i="6"/>
  <c r="N633" i="6"/>
  <c r="N618" i="6"/>
  <c r="N617" i="6"/>
  <c r="N616" i="6"/>
  <c r="N601" i="6"/>
  <c r="N600" i="6"/>
  <c r="N599" i="6"/>
  <c r="N583" i="6"/>
  <c r="N582" i="6"/>
  <c r="N581" i="6"/>
  <c r="N566" i="6"/>
  <c r="N565" i="6"/>
  <c r="N564" i="6"/>
  <c r="N549" i="6"/>
  <c r="N548" i="6"/>
  <c r="N547" i="6"/>
  <c r="N531" i="6"/>
  <c r="N530" i="6"/>
  <c r="N529" i="6"/>
  <c r="N514" i="6"/>
  <c r="N513" i="6"/>
  <c r="N512" i="6"/>
  <c r="N496" i="6"/>
  <c r="N495" i="6"/>
  <c r="N494" i="6"/>
  <c r="N479" i="6"/>
  <c r="N478" i="6"/>
  <c r="N477" i="6"/>
  <c r="N462" i="6"/>
  <c r="N461" i="6"/>
  <c r="N460" i="6"/>
  <c r="N445" i="6"/>
  <c r="N444" i="6"/>
  <c r="N443" i="6"/>
  <c r="N428" i="6"/>
  <c r="N427" i="6"/>
  <c r="N426" i="6"/>
  <c r="N411" i="6"/>
  <c r="N410" i="6"/>
  <c r="N409" i="6"/>
  <c r="N394" i="6"/>
  <c r="N393" i="6"/>
  <c r="N392" i="6"/>
  <c r="N377" i="6"/>
  <c r="N376" i="6"/>
  <c r="N375" i="6"/>
  <c r="N360" i="6"/>
  <c r="N359" i="6"/>
  <c r="N358" i="6"/>
  <c r="N343" i="6"/>
  <c r="N342" i="6"/>
  <c r="N341" i="6"/>
  <c r="N326" i="6"/>
  <c r="N325" i="6"/>
  <c r="N324" i="6"/>
  <c r="N309" i="6"/>
  <c r="N308" i="6"/>
  <c r="N307" i="6"/>
  <c r="N292" i="6"/>
  <c r="N291" i="6"/>
  <c r="N290" i="6"/>
  <c r="N275" i="6"/>
  <c r="N274" i="6"/>
  <c r="N273" i="6"/>
  <c r="N258" i="6"/>
  <c r="N257" i="6"/>
  <c r="N256" i="6"/>
  <c r="N241" i="6"/>
  <c r="N240" i="6"/>
  <c r="N239" i="6"/>
  <c r="N224" i="6"/>
  <c r="N223" i="6"/>
  <c r="N222" i="6"/>
  <c r="N207" i="6"/>
  <c r="N206" i="6"/>
  <c r="N205" i="6"/>
  <c r="N190" i="6"/>
  <c r="N189" i="6"/>
  <c r="N188" i="6"/>
  <c r="N173" i="6"/>
  <c r="N172" i="6"/>
  <c r="N171" i="6"/>
  <c r="N156" i="6"/>
  <c r="N155" i="6"/>
  <c r="N154" i="6"/>
  <c r="N139" i="6"/>
  <c r="N138" i="6"/>
  <c r="N137" i="6"/>
  <c r="N122" i="6"/>
  <c r="N121" i="6"/>
  <c r="N120" i="6"/>
  <c r="N105" i="6"/>
  <c r="N104" i="6"/>
  <c r="N103" i="6"/>
  <c r="N88" i="6"/>
  <c r="N87" i="6"/>
  <c r="N86" i="6"/>
  <c r="N71" i="6"/>
  <c r="N70" i="6"/>
  <c r="N69" i="6"/>
  <c r="N54" i="6"/>
  <c r="N53" i="6"/>
  <c r="N52" i="6"/>
  <c r="N36" i="6"/>
  <c r="N18" i="6"/>
  <c r="N37" i="6"/>
  <c r="N35" i="6"/>
  <c r="N2309" i="6"/>
  <c r="N2151" i="6"/>
  <c r="N2052" i="6"/>
  <c r="G29" i="1" l="1"/>
  <c r="N855" i="6"/>
  <c r="N20" i="6"/>
  <c r="G19" i="1" l="1"/>
  <c r="N542" i="6"/>
  <c r="N765" i="6"/>
  <c r="N507" i="6" l="1"/>
  <c r="N594" i="6" l="1"/>
  <c r="N16" i="6"/>
  <c r="N17" i="6"/>
  <c r="N19" i="6"/>
  <c r="N856" i="6" s="1"/>
  <c r="G20" i="1" s="1"/>
  <c r="N21" i="6"/>
  <c r="N22" i="6"/>
  <c r="N23" i="6"/>
  <c r="N27" i="6"/>
  <c r="N28" i="6"/>
  <c r="N29" i="6"/>
  <c r="N30" i="6"/>
  <c r="N31" i="6"/>
  <c r="N32" i="6"/>
  <c r="N33" i="6"/>
  <c r="N34" i="6"/>
  <c r="N38" i="6"/>
  <c r="N39" i="6"/>
  <c r="N40" i="6"/>
  <c r="N43" i="6"/>
  <c r="N44" i="6"/>
  <c r="N45" i="6"/>
  <c r="N46" i="6"/>
  <c r="N47" i="6"/>
  <c r="N48" i="6"/>
  <c r="N49" i="6"/>
  <c r="N50" i="6"/>
  <c r="N51" i="6"/>
  <c r="N55" i="6"/>
  <c r="N56" i="6"/>
  <c r="N57" i="6"/>
  <c r="N60" i="6"/>
  <c r="N61" i="6"/>
  <c r="N62" i="6"/>
  <c r="N63" i="6"/>
  <c r="N64" i="6"/>
  <c r="N65" i="6"/>
  <c r="N66" i="6"/>
  <c r="N67" i="6"/>
  <c r="N68" i="6"/>
  <c r="N72" i="6"/>
  <c r="N73" i="6"/>
  <c r="N74" i="6"/>
  <c r="N77" i="6"/>
  <c r="N78" i="6"/>
  <c r="N79" i="6"/>
  <c r="N80" i="6"/>
  <c r="N81" i="6"/>
  <c r="N82" i="6"/>
  <c r="N83" i="6"/>
  <c r="N84" i="6"/>
  <c r="N85" i="6"/>
  <c r="N89" i="6"/>
  <c r="N90" i="6"/>
  <c r="N91" i="6"/>
  <c r="N94" i="6"/>
  <c r="N95" i="6"/>
  <c r="N96" i="6"/>
  <c r="N97" i="6"/>
  <c r="N98" i="6"/>
  <c r="N99" i="6"/>
  <c r="N100" i="6"/>
  <c r="N101" i="6"/>
  <c r="N102" i="6"/>
  <c r="N106" i="6"/>
  <c r="N107" i="6"/>
  <c r="N108" i="6"/>
  <c r="N111" i="6"/>
  <c r="N112" i="6"/>
  <c r="N113" i="6"/>
  <c r="N114" i="6"/>
  <c r="N115" i="6"/>
  <c r="N116" i="6"/>
  <c r="N117" i="6"/>
  <c r="N118" i="6"/>
  <c r="N119" i="6"/>
  <c r="N123" i="6"/>
  <c r="N124" i="6"/>
  <c r="N125" i="6"/>
  <c r="N128" i="6"/>
  <c r="N129" i="6"/>
  <c r="N131" i="6"/>
  <c r="N132" i="6"/>
  <c r="N133" i="6"/>
  <c r="N134" i="6"/>
  <c r="N135" i="6"/>
  <c r="N136" i="6"/>
  <c r="N140" i="6"/>
  <c r="N141" i="6"/>
  <c r="N142" i="6"/>
  <c r="N145" i="6"/>
  <c r="N146" i="6"/>
  <c r="N147" i="6"/>
  <c r="N148" i="6"/>
  <c r="N149" i="6"/>
  <c r="N150" i="6"/>
  <c r="N151" i="6"/>
  <c r="N152" i="6"/>
  <c r="N153" i="6"/>
  <c r="N157" i="6"/>
  <c r="N158" i="6"/>
  <c r="N159" i="6"/>
  <c r="N162" i="6"/>
  <c r="N163" i="6"/>
  <c r="N164" i="6"/>
  <c r="N165" i="6"/>
  <c r="N166" i="6"/>
  <c r="N167" i="6"/>
  <c r="N168" i="6"/>
  <c r="N169" i="6"/>
  <c r="N170" i="6"/>
  <c r="N174" i="6"/>
  <c r="N175" i="6"/>
  <c r="N176" i="6"/>
  <c r="N179" i="6"/>
  <c r="N180" i="6"/>
  <c r="N181" i="6"/>
  <c r="N182" i="6"/>
  <c r="N183" i="6"/>
  <c r="N184" i="6"/>
  <c r="N185" i="6"/>
  <c r="N186" i="6"/>
  <c r="N187" i="6"/>
  <c r="N191" i="6"/>
  <c r="N192" i="6"/>
  <c r="N193" i="6"/>
  <c r="N196" i="6"/>
  <c r="N197" i="6"/>
  <c r="N198" i="6"/>
  <c r="N199" i="6"/>
  <c r="N200" i="6"/>
  <c r="N201" i="6"/>
  <c r="N202" i="6"/>
  <c r="N203" i="6"/>
  <c r="N204" i="6"/>
  <c r="N208" i="6"/>
  <c r="N209" i="6"/>
  <c r="N210" i="6"/>
  <c r="N213" i="6"/>
  <c r="N214" i="6"/>
  <c r="N215" i="6"/>
  <c r="N216" i="6"/>
  <c r="N217" i="6"/>
  <c r="N218" i="6"/>
  <c r="N219" i="6"/>
  <c r="N220" i="6"/>
  <c r="N221" i="6"/>
  <c r="N225" i="6"/>
  <c r="N226" i="6"/>
  <c r="N227" i="6"/>
  <c r="N230" i="6"/>
  <c r="N231" i="6"/>
  <c r="N232" i="6"/>
  <c r="N233" i="6"/>
  <c r="N234" i="6"/>
  <c r="N235" i="6"/>
  <c r="N236" i="6"/>
  <c r="N237" i="6"/>
  <c r="N238" i="6"/>
  <c r="N242" i="6"/>
  <c r="N243" i="6"/>
  <c r="N244" i="6"/>
  <c r="N247" i="6"/>
  <c r="N248" i="6"/>
  <c r="N249" i="6"/>
  <c r="N250" i="6"/>
  <c r="N251" i="6"/>
  <c r="N252" i="6"/>
  <c r="N253" i="6"/>
  <c r="N254" i="6"/>
  <c r="N255" i="6"/>
  <c r="N259" i="6"/>
  <c r="N260" i="6"/>
  <c r="N261" i="6"/>
  <c r="N264" i="6"/>
  <c r="N265" i="6"/>
  <c r="N266" i="6"/>
  <c r="N267" i="6"/>
  <c r="N268" i="6"/>
  <c r="N269" i="6"/>
  <c r="N270" i="6"/>
  <c r="N271" i="6"/>
  <c r="N272" i="6"/>
  <c r="N276" i="6"/>
  <c r="N277" i="6"/>
  <c r="N278" i="6"/>
  <c r="N281" i="6"/>
  <c r="N282" i="6"/>
  <c r="N283" i="6"/>
  <c r="N284" i="6"/>
  <c r="N285" i="6"/>
  <c r="N286" i="6"/>
  <c r="N287" i="6"/>
  <c r="N288" i="6"/>
  <c r="N289" i="6"/>
  <c r="N293" i="6"/>
  <c r="N294" i="6"/>
  <c r="N295" i="6"/>
  <c r="N298" i="6"/>
  <c r="N299" i="6"/>
  <c r="N300" i="6"/>
  <c r="N301" i="6"/>
  <c r="N302" i="6"/>
  <c r="N303" i="6"/>
  <c r="N304" i="6"/>
  <c r="N305" i="6"/>
  <c r="N306" i="6"/>
  <c r="N310" i="6"/>
  <c r="N311" i="6"/>
  <c r="N312" i="6"/>
  <c r="N315" i="6"/>
  <c r="N316" i="6"/>
  <c r="N317" i="6"/>
  <c r="N318" i="6"/>
  <c r="N319" i="6"/>
  <c r="N320" i="6"/>
  <c r="N321" i="6"/>
  <c r="N322" i="6"/>
  <c r="N323" i="6"/>
  <c r="N327" i="6"/>
  <c r="N328" i="6"/>
  <c r="N329" i="6"/>
  <c r="N332" i="6"/>
  <c r="N333" i="6"/>
  <c r="N334" i="6"/>
  <c r="N335" i="6"/>
  <c r="N336" i="6"/>
  <c r="N337" i="6"/>
  <c r="N338" i="6"/>
  <c r="N339" i="6"/>
  <c r="N340" i="6"/>
  <c r="N344" i="6"/>
  <c r="N345" i="6"/>
  <c r="N346" i="6"/>
  <c r="N349" i="6"/>
  <c r="N350" i="6"/>
  <c r="N351" i="6"/>
  <c r="N352" i="6"/>
  <c r="N353" i="6"/>
  <c r="N354" i="6"/>
  <c r="N355" i="6"/>
  <c r="N356" i="6"/>
  <c r="N357" i="6"/>
  <c r="N361" i="6"/>
  <c r="N362" i="6"/>
  <c r="N363" i="6"/>
  <c r="N366" i="6"/>
  <c r="N367" i="6"/>
  <c r="N368" i="6"/>
  <c r="N369" i="6"/>
  <c r="N370" i="6"/>
  <c r="N371" i="6"/>
  <c r="N372" i="6"/>
  <c r="N373" i="6"/>
  <c r="N374" i="6"/>
  <c r="N378" i="6"/>
  <c r="N379" i="6"/>
  <c r="N380" i="6"/>
  <c r="N383" i="6"/>
  <c r="N384" i="6"/>
  <c r="N385" i="6"/>
  <c r="N386" i="6"/>
  <c r="N387" i="6"/>
  <c r="N388" i="6"/>
  <c r="N389" i="6"/>
  <c r="N390" i="6"/>
  <c r="N391" i="6"/>
  <c r="N395" i="6"/>
  <c r="N396" i="6"/>
  <c r="N397" i="6"/>
  <c r="N400" i="6"/>
  <c r="N401" i="6"/>
  <c r="N402" i="6"/>
  <c r="N403" i="6"/>
  <c r="N404" i="6"/>
  <c r="N405" i="6"/>
  <c r="N406" i="6"/>
  <c r="N407" i="6"/>
  <c r="N408" i="6"/>
  <c r="N412" i="6"/>
  <c r="N413" i="6"/>
  <c r="N414" i="6"/>
  <c r="N417" i="6"/>
  <c r="N418" i="6"/>
  <c r="N419" i="6"/>
  <c r="N420" i="6"/>
  <c r="N421" i="6"/>
  <c r="N422" i="6"/>
  <c r="N423" i="6"/>
  <c r="N424" i="6"/>
  <c r="N425" i="6"/>
  <c r="N429" i="6"/>
  <c r="N430" i="6"/>
  <c r="N431" i="6"/>
  <c r="N434" i="6"/>
  <c r="N435" i="6"/>
  <c r="N436" i="6"/>
  <c r="N437" i="6"/>
  <c r="N438" i="6"/>
  <c r="N439" i="6"/>
  <c r="N440" i="6"/>
  <c r="N441" i="6"/>
  <c r="N442" i="6"/>
  <c r="N446" i="6"/>
  <c r="N447" i="6"/>
  <c r="N448" i="6"/>
  <c r="N451" i="6"/>
  <c r="N452" i="6"/>
  <c r="N453" i="6"/>
  <c r="N454" i="6"/>
  <c r="N455" i="6"/>
  <c r="N456" i="6"/>
  <c r="N457" i="6"/>
  <c r="N458" i="6"/>
  <c r="N459" i="6"/>
  <c r="N463" i="6"/>
  <c r="N464" i="6"/>
  <c r="N465" i="6"/>
  <c r="N468" i="6"/>
  <c r="N469" i="6"/>
  <c r="N470" i="6"/>
  <c r="N471" i="6"/>
  <c r="N472" i="6"/>
  <c r="N473" i="6"/>
  <c r="N474" i="6"/>
  <c r="N475" i="6"/>
  <c r="N476" i="6"/>
  <c r="N480" i="6"/>
  <c r="N481" i="6"/>
  <c r="N482" i="6"/>
  <c r="N485" i="6"/>
  <c r="N486" i="6"/>
  <c r="N487" i="6"/>
  <c r="N488" i="6"/>
  <c r="N489" i="6"/>
  <c r="N490" i="6"/>
  <c r="N491" i="6"/>
  <c r="N492" i="6"/>
  <c r="N493" i="6"/>
  <c r="N497" i="6"/>
  <c r="N498" i="6"/>
  <c r="N499" i="6"/>
  <c r="N502" i="6"/>
  <c r="N503" i="6"/>
  <c r="N504" i="6"/>
  <c r="N505" i="6"/>
  <c r="N506" i="6"/>
  <c r="N508" i="6"/>
  <c r="N509" i="6"/>
  <c r="N510" i="6"/>
  <c r="N511" i="6"/>
  <c r="N515" i="6"/>
  <c r="N516" i="6"/>
  <c r="N517" i="6"/>
  <c r="N520" i="6"/>
  <c r="N521" i="6"/>
  <c r="N522" i="6"/>
  <c r="N523" i="6"/>
  <c r="N524" i="6"/>
  <c r="N525" i="6"/>
  <c r="N526" i="6"/>
  <c r="N527" i="6"/>
  <c r="N528" i="6"/>
  <c r="N532" i="6"/>
  <c r="N533" i="6"/>
  <c r="N534" i="6"/>
  <c r="N537" i="6"/>
  <c r="N538" i="6"/>
  <c r="N539" i="6"/>
  <c r="N540" i="6"/>
  <c r="N541" i="6"/>
  <c r="N543" i="6"/>
  <c r="N544" i="6"/>
  <c r="N545" i="6"/>
  <c r="N546" i="6"/>
  <c r="N550" i="6"/>
  <c r="N551" i="6"/>
  <c r="N552" i="6"/>
  <c r="N555" i="6"/>
  <c r="N556" i="6"/>
  <c r="N557" i="6"/>
  <c r="N558" i="6"/>
  <c r="N559" i="6"/>
  <c r="N560" i="6"/>
  <c r="N561" i="6"/>
  <c r="N562" i="6"/>
  <c r="N563" i="6"/>
  <c r="N567" i="6"/>
  <c r="N568" i="6"/>
  <c r="N569" i="6"/>
  <c r="N572" i="6"/>
  <c r="N573" i="6"/>
  <c r="N574" i="6"/>
  <c r="N575" i="6"/>
  <c r="N576" i="6"/>
  <c r="N577" i="6"/>
  <c r="N578" i="6"/>
  <c r="N579" i="6"/>
  <c r="N580" i="6"/>
  <c r="N584" i="6"/>
  <c r="N585" i="6"/>
  <c r="N586" i="6"/>
  <c r="N589" i="6"/>
  <c r="N590" i="6"/>
  <c r="N591" i="6"/>
  <c r="N592" i="6"/>
  <c r="N593" i="6"/>
  <c r="N595" i="6"/>
  <c r="N596" i="6"/>
  <c r="N597" i="6"/>
  <c r="N598" i="6"/>
  <c r="N602" i="6"/>
  <c r="N603" i="6"/>
  <c r="N604" i="6"/>
  <c r="N607" i="6"/>
  <c r="N608" i="6"/>
  <c r="N609" i="6"/>
  <c r="N610" i="6"/>
  <c r="N611" i="6"/>
  <c r="N612" i="6"/>
  <c r="N613" i="6"/>
  <c r="N614" i="6"/>
  <c r="N615" i="6"/>
  <c r="N619" i="6"/>
  <c r="N620" i="6"/>
  <c r="N621" i="6"/>
  <c r="N624" i="6"/>
  <c r="N625" i="6"/>
  <c r="N626" i="6"/>
  <c r="N627" i="6"/>
  <c r="N628" i="6"/>
  <c r="N629" i="6"/>
  <c r="N630" i="6"/>
  <c r="N631" i="6"/>
  <c r="N632" i="6"/>
  <c r="N636" i="6"/>
  <c r="N637" i="6"/>
  <c r="N638" i="6"/>
  <c r="N641" i="6"/>
  <c r="N642" i="6"/>
  <c r="N643" i="6"/>
  <c r="N644" i="6"/>
  <c r="N645" i="6"/>
  <c r="N646" i="6"/>
  <c r="N647" i="6"/>
  <c r="N648" i="6"/>
  <c r="N649" i="6"/>
  <c r="N653" i="6"/>
  <c r="N654" i="6"/>
  <c r="N655" i="6"/>
  <c r="N658" i="6"/>
  <c r="N659" i="6"/>
  <c r="N660" i="6"/>
  <c r="N661" i="6"/>
  <c r="N662" i="6"/>
  <c r="N663" i="6"/>
  <c r="N664" i="6"/>
  <c r="N665" i="6"/>
  <c r="N666" i="6"/>
  <c r="N670" i="6"/>
  <c r="N671" i="6"/>
  <c r="N672" i="6"/>
  <c r="N675" i="6"/>
  <c r="N676" i="6"/>
  <c r="N677" i="6"/>
  <c r="N678" i="6"/>
  <c r="N679" i="6"/>
  <c r="N680" i="6"/>
  <c r="N681" i="6"/>
  <c r="N682" i="6"/>
  <c r="N683" i="6"/>
  <c r="N687" i="6"/>
  <c r="N688" i="6"/>
  <c r="N689" i="6"/>
  <c r="N692" i="6"/>
  <c r="N693" i="6"/>
  <c r="N694" i="6"/>
  <c r="N695" i="6"/>
  <c r="N696" i="6"/>
  <c r="N697" i="6"/>
  <c r="N698" i="6"/>
  <c r="N699" i="6"/>
  <c r="N700" i="6"/>
  <c r="N704" i="6"/>
  <c r="N705" i="6"/>
  <c r="N706" i="6"/>
  <c r="N709" i="6"/>
  <c r="N710" i="6"/>
  <c r="N711" i="6"/>
  <c r="N712" i="6"/>
  <c r="N713" i="6"/>
  <c r="N714" i="6"/>
  <c r="N715" i="6"/>
  <c r="N716" i="6"/>
  <c r="N717" i="6"/>
  <c r="N721" i="6"/>
  <c r="N722" i="6"/>
  <c r="N723" i="6"/>
  <c r="N726" i="6"/>
  <c r="N727" i="6"/>
  <c r="N728" i="6"/>
  <c r="N729" i="6"/>
  <c r="N730" i="6"/>
  <c r="N731" i="6"/>
  <c r="N732" i="6"/>
  <c r="N733" i="6"/>
  <c r="N734" i="6"/>
  <c r="N738" i="6"/>
  <c r="N739" i="6"/>
  <c r="N740" i="6"/>
  <c r="N743" i="6"/>
  <c r="N744" i="6"/>
  <c r="N745" i="6"/>
  <c r="N746" i="6"/>
  <c r="N747" i="6"/>
  <c r="N748" i="6"/>
  <c r="N749" i="6"/>
  <c r="N750" i="6"/>
  <c r="N751" i="6"/>
  <c r="N755" i="6"/>
  <c r="N756" i="6"/>
  <c r="N757" i="6"/>
  <c r="N760" i="6"/>
  <c r="N761" i="6"/>
  <c r="N762" i="6"/>
  <c r="N763" i="6"/>
  <c r="N764" i="6"/>
  <c r="N766" i="6"/>
  <c r="N767" i="6"/>
  <c r="N768" i="6"/>
  <c r="N769" i="6"/>
  <c r="N773" i="6"/>
  <c r="N774" i="6"/>
  <c r="N775" i="6"/>
  <c r="N778" i="6"/>
  <c r="N779" i="6"/>
  <c r="N780" i="6"/>
  <c r="N781" i="6"/>
  <c r="N782" i="6"/>
  <c r="N783" i="6"/>
  <c r="N784" i="6"/>
  <c r="N785" i="6"/>
  <c r="N786" i="6"/>
  <c r="N790" i="6"/>
  <c r="N791" i="6"/>
  <c r="N792" i="6"/>
  <c r="N795" i="6"/>
  <c r="N796" i="6"/>
  <c r="N797" i="6"/>
  <c r="N798" i="6"/>
  <c r="N799" i="6"/>
  <c r="N800" i="6"/>
  <c r="N801" i="6"/>
  <c r="N802" i="6"/>
  <c r="N803" i="6"/>
  <c r="N807" i="6"/>
  <c r="N808" i="6"/>
  <c r="N809" i="6"/>
  <c r="N812" i="6"/>
  <c r="N813" i="6"/>
  <c r="N814" i="6"/>
  <c r="N815" i="6"/>
  <c r="N816" i="6"/>
  <c r="N817" i="6"/>
  <c r="N818" i="6"/>
  <c r="N819" i="6"/>
  <c r="N820" i="6"/>
  <c r="N824" i="6"/>
  <c r="N825" i="6"/>
  <c r="N826" i="6"/>
  <c r="N829" i="6"/>
  <c r="N830" i="6"/>
  <c r="N831" i="6"/>
  <c r="N832" i="6"/>
  <c r="N833" i="6"/>
  <c r="N834" i="6"/>
  <c r="N835" i="6"/>
  <c r="N836" i="6"/>
  <c r="N837" i="6"/>
  <c r="N841" i="6"/>
  <c r="N842" i="6"/>
  <c r="N843" i="6"/>
  <c r="N864" i="6"/>
  <c r="N867" i="6"/>
  <c r="N2013" i="6" s="1"/>
  <c r="N868" i="6"/>
  <c r="N2014" i="6" s="1"/>
  <c r="N869" i="6"/>
  <c r="N2015" i="6" s="1"/>
  <c r="N870" i="6"/>
  <c r="N2016" i="6" s="1"/>
  <c r="N871" i="6"/>
  <c r="N872" i="6"/>
  <c r="N2018" i="6" s="1"/>
  <c r="N874" i="6"/>
  <c r="N875" i="6"/>
  <c r="N880" i="6"/>
  <c r="N881" i="6"/>
  <c r="N882" i="6"/>
  <c r="N1303" i="6"/>
  <c r="N1304" i="6"/>
  <c r="N1305" i="6"/>
  <c r="N1669" i="6"/>
  <c r="N1670" i="6"/>
  <c r="N2035" i="6"/>
  <c r="N2038" i="6"/>
  <c r="N2039" i="6"/>
  <c r="N2061" i="6" s="1"/>
  <c r="N2040" i="6"/>
  <c r="N2062" i="6" s="1"/>
  <c r="N2041" i="6"/>
  <c r="N2063" i="6" s="1"/>
  <c r="N2042" i="6"/>
  <c r="N2043" i="6"/>
  <c r="N2044" i="6"/>
  <c r="N2046" i="6"/>
  <c r="N2067" i="6" s="1"/>
  <c r="G41" i="1"/>
  <c r="N2053" i="6"/>
  <c r="N2054" i="6"/>
  <c r="N2075" i="6" s="1"/>
  <c r="N2055" i="6"/>
  <c r="N2076" i="6" s="1"/>
  <c r="N2080" i="6"/>
  <c r="N2081" i="6"/>
  <c r="N2082" i="6"/>
  <c r="N2083" i="6"/>
  <c r="N2084" i="6"/>
  <c r="N2085" i="6"/>
  <c r="N2086" i="6"/>
  <c r="N2087" i="6"/>
  <c r="N2090" i="6"/>
  <c r="N2091" i="6"/>
  <c r="N2092" i="6"/>
  <c r="N2095" i="6"/>
  <c r="N2096" i="6"/>
  <c r="N2097" i="6"/>
  <c r="N2098" i="6"/>
  <c r="N2099" i="6"/>
  <c r="N2100" i="6"/>
  <c r="N2101" i="6"/>
  <c r="N2102" i="6"/>
  <c r="N2105" i="6"/>
  <c r="N2106" i="6"/>
  <c r="N2107" i="6"/>
  <c r="N2110" i="6"/>
  <c r="N2111" i="6"/>
  <c r="N2112" i="6"/>
  <c r="N2113" i="6"/>
  <c r="N2114" i="6"/>
  <c r="N2115" i="6"/>
  <c r="N2116" i="6"/>
  <c r="N2117" i="6"/>
  <c r="N2120" i="6"/>
  <c r="N2121" i="6"/>
  <c r="N2122" i="6"/>
  <c r="N2125" i="6"/>
  <c r="N2130" i="6"/>
  <c r="N2131" i="6"/>
  <c r="N2132" i="6"/>
  <c r="N2135" i="6"/>
  <c r="N2136" i="6"/>
  <c r="N2137" i="6"/>
  <c r="N2140" i="6"/>
  <c r="N2141" i="6"/>
  <c r="N2142" i="6"/>
  <c r="N2143" i="6"/>
  <c r="N2144" i="6"/>
  <c r="N2145" i="6"/>
  <c r="N2146" i="6"/>
  <c r="N2148" i="6"/>
  <c r="N2152" i="6"/>
  <c r="N2153" i="6"/>
  <c r="N2154" i="6"/>
  <c r="N2185" i="6"/>
  <c r="N2186" i="6"/>
  <c r="N2206" i="6"/>
  <c r="N2202" i="6"/>
  <c r="N2223" i="6"/>
  <c r="N2224" i="6"/>
  <c r="N2225" i="6"/>
  <c r="N2226" i="6"/>
  <c r="N2227" i="6"/>
  <c r="N2228" i="6"/>
  <c r="N2229" i="6"/>
  <c r="N2230" i="6"/>
  <c r="N2231" i="6"/>
  <c r="N2234" i="6"/>
  <c r="N2235" i="6"/>
  <c r="N2238" i="6"/>
  <c r="N2239" i="6"/>
  <c r="N2240" i="6"/>
  <c r="N2241" i="6"/>
  <c r="N2242" i="6"/>
  <c r="N2243" i="6"/>
  <c r="N2244" i="6"/>
  <c r="N2245" i="6"/>
  <c r="N2248" i="6"/>
  <c r="N2249" i="6"/>
  <c r="N2250" i="6"/>
  <c r="N2281" i="6"/>
  <c r="N2267" i="6"/>
  <c r="N2282" i="6" s="1"/>
  <c r="N2268" i="6"/>
  <c r="N2283" i="6" s="1"/>
  <c r="G59" i="1" s="1"/>
  <c r="N2269" i="6"/>
  <c r="N2284" i="6"/>
  <c r="G60" i="1" s="1"/>
  <c r="N2285" i="6"/>
  <c r="N2272" i="6"/>
  <c r="N2273" i="6"/>
  <c r="N2286" i="6" s="1"/>
  <c r="G61" i="1" s="1"/>
  <c r="N2274" i="6"/>
  <c r="N2287" i="6" s="1"/>
  <c r="G62" i="1" s="1"/>
  <c r="N2275" i="6"/>
  <c r="N2288" i="6" s="1"/>
  <c r="G63" i="1" s="1"/>
  <c r="N2290" i="6"/>
  <c r="G65" i="1" s="1"/>
  <c r="N2278" i="6"/>
  <c r="N2279" i="6"/>
  <c r="N2291" i="6" s="1"/>
  <c r="N2280" i="6"/>
  <c r="N2292" i="6" s="1"/>
  <c r="N2313" i="6"/>
  <c r="N2296" i="6"/>
  <c r="N2314" i="6" s="1"/>
  <c r="N2297" i="6"/>
  <c r="N2315" i="6" s="1"/>
  <c r="G67" i="1" s="1"/>
  <c r="N2298" i="6"/>
  <c r="N2299" i="6"/>
  <c r="N2316" i="6" s="1"/>
  <c r="N2300" i="6"/>
  <c r="N2317" i="6" s="1"/>
  <c r="N2301" i="6"/>
  <c r="N2302" i="6"/>
  <c r="N2318" i="6" s="1"/>
  <c r="G69" i="1" s="1"/>
  <c r="N2303" i="6"/>
  <c r="N2319" i="6" s="1"/>
  <c r="N2305" i="6"/>
  <c r="N2310" i="6"/>
  <c r="N2325" i="6" s="1"/>
  <c r="N2311" i="6"/>
  <c r="N2327" i="6" s="1"/>
  <c r="N2312" i="6"/>
  <c r="N2328" i="6" s="1"/>
  <c r="N2355" i="6"/>
  <c r="G84" i="1" s="1"/>
  <c r="N2057" i="6" l="1"/>
  <c r="N2010" i="6"/>
  <c r="N2073" i="6"/>
  <c r="N2074" i="6"/>
  <c r="G42" i="1" s="1"/>
  <c r="N2065" i="6"/>
  <c r="G37" i="1" s="1"/>
  <c r="N2064" i="6"/>
  <c r="G36" i="1" s="1"/>
  <c r="G68" i="1"/>
  <c r="G35" i="1"/>
  <c r="G70" i="1"/>
  <c r="N2348" i="6"/>
  <c r="G78" i="1" s="1"/>
  <c r="N2212" i="6"/>
  <c r="G27" i="1"/>
  <c r="N2321" i="6"/>
  <c r="G72" i="1" s="1"/>
  <c r="N2320" i="6"/>
  <c r="G71" i="1" s="1"/>
  <c r="G38" i="1"/>
  <c r="N2211" i="6"/>
  <c r="G46" i="1" s="1"/>
  <c r="N2254" i="6"/>
  <c r="N2252" i="6"/>
  <c r="N2357" i="6"/>
  <c r="N2352" i="6"/>
  <c r="G81" i="1" s="1"/>
  <c r="N2351" i="6"/>
  <c r="G80" i="1" s="1"/>
  <c r="N2356" i="6"/>
  <c r="N2353" i="6"/>
  <c r="G82" i="1" s="1"/>
  <c r="N2256" i="6"/>
  <c r="N2253" i="6"/>
  <c r="G51" i="1" s="1"/>
  <c r="N2251" i="6"/>
  <c r="N2216" i="6"/>
  <c r="N2028" i="6"/>
  <c r="N850" i="6"/>
  <c r="N2383" i="6" s="1"/>
  <c r="N2346" i="6"/>
  <c r="N2030" i="6"/>
  <c r="N2020" i="6"/>
  <c r="N844" i="6"/>
  <c r="N2213" i="6"/>
  <c r="G47" i="1" s="1"/>
  <c r="N859" i="6"/>
  <c r="N849" i="6"/>
  <c r="N2031" i="6"/>
  <c r="N2349" i="6"/>
  <c r="N846" i="6"/>
  <c r="N2347" i="6"/>
  <c r="N2219" i="6"/>
  <c r="N2208" i="6"/>
  <c r="N2204" i="6"/>
  <c r="N2027" i="6"/>
  <c r="G32" i="1" s="1"/>
  <c r="N860" i="6"/>
  <c r="N858" i="6"/>
  <c r="N845" i="6"/>
  <c r="N2209" i="6"/>
  <c r="N2205" i="6"/>
  <c r="G43" i="1" s="1"/>
  <c r="N2203" i="6"/>
  <c r="N2255" i="6"/>
  <c r="N851" i="6"/>
  <c r="N848" i="6"/>
  <c r="N857" i="6"/>
  <c r="G21" i="1" s="1"/>
  <c r="N854" i="6"/>
  <c r="N853" i="6"/>
  <c r="G17" i="1" s="1"/>
  <c r="N852" i="6"/>
  <c r="G16" i="1" s="1"/>
  <c r="N2218" i="6"/>
  <c r="N2215" i="6"/>
  <c r="G49" i="1" s="1"/>
  <c r="N2210" i="6"/>
  <c r="G45" i="1" s="1"/>
  <c r="N2207" i="6"/>
  <c r="N2022" i="6"/>
  <c r="G28" i="1" s="1"/>
  <c r="N2263" i="6"/>
  <c r="N2259" i="6"/>
  <c r="G55" i="1" s="1"/>
  <c r="N2350" i="6"/>
  <c r="K2236" i="6"/>
  <c r="K2170" i="6"/>
  <c r="K2138" i="6"/>
  <c r="K2108" i="6"/>
  <c r="K2078" i="6"/>
  <c r="K2033" i="6"/>
  <c r="K2077" i="6" s="1"/>
  <c r="K1967" i="6"/>
  <c r="K1925" i="6"/>
  <c r="K1883" i="6"/>
  <c r="K1840" i="6"/>
  <c r="K1798" i="6"/>
  <c r="K1756" i="6"/>
  <c r="K1713" i="6"/>
  <c r="K1671" i="6"/>
  <c r="G25" i="1"/>
  <c r="K1625" i="6"/>
  <c r="K1583" i="6"/>
  <c r="K1541" i="6"/>
  <c r="K1499" i="6"/>
  <c r="K1454" i="6"/>
  <c r="K1412" i="6"/>
  <c r="K1369" i="6"/>
  <c r="K1327" i="6"/>
  <c r="K1282" i="6"/>
  <c r="K1240" i="6"/>
  <c r="K1198" i="6"/>
  <c r="K1156" i="6"/>
  <c r="K1114" i="6"/>
  <c r="K1072" i="6"/>
  <c r="K1030" i="6"/>
  <c r="K988" i="6"/>
  <c r="K946" i="6"/>
  <c r="K904" i="6"/>
  <c r="K862" i="6"/>
  <c r="K827" i="6"/>
  <c r="K793" i="6"/>
  <c r="K758" i="6"/>
  <c r="K724" i="6"/>
  <c r="K690" i="6"/>
  <c r="K656" i="6"/>
  <c r="K622" i="6"/>
  <c r="K587" i="6"/>
  <c r="K553" i="6"/>
  <c r="K535" i="6"/>
  <c r="K518" i="6"/>
  <c r="K483" i="6"/>
  <c r="K449" i="6"/>
  <c r="K415" i="6"/>
  <c r="K381" i="6"/>
  <c r="K347" i="6"/>
  <c r="K313" i="6"/>
  <c r="K279" i="6"/>
  <c r="K245" i="6"/>
  <c r="K228" i="6"/>
  <c r="K194" i="6"/>
  <c r="K177" i="6"/>
  <c r="K143" i="6"/>
  <c r="K109" i="6"/>
  <c r="K92" i="6"/>
  <c r="K41" i="6"/>
  <c r="K7" i="6"/>
  <c r="K2294" i="6"/>
  <c r="K2329" i="6" s="1"/>
  <c r="K2265" i="6"/>
  <c r="K2293" i="6" s="1"/>
  <c r="N2262" i="6"/>
  <c r="N2261" i="6"/>
  <c r="G57" i="1" s="1"/>
  <c r="N2258" i="6"/>
  <c r="G54" i="1" s="1"/>
  <c r="N2257" i="6"/>
  <c r="G53" i="1" s="1"/>
  <c r="K2221" i="6"/>
  <c r="K2187" i="6"/>
  <c r="K2155" i="6"/>
  <c r="K2123" i="6"/>
  <c r="K2093" i="6"/>
  <c r="K1988" i="6"/>
  <c r="K1946" i="6"/>
  <c r="K1904" i="6"/>
  <c r="K1861" i="6"/>
  <c r="K1819" i="6"/>
  <c r="K1777" i="6"/>
  <c r="K1735" i="6"/>
  <c r="K1692" i="6"/>
  <c r="K1646" i="6"/>
  <c r="K1604" i="6"/>
  <c r="G23" i="1"/>
  <c r="K1562" i="6"/>
  <c r="K1520" i="6"/>
  <c r="K1478" i="6"/>
  <c r="K1433" i="6"/>
  <c r="K1390" i="6"/>
  <c r="K1348" i="6"/>
  <c r="K1306" i="6"/>
  <c r="K1261" i="6"/>
  <c r="K1219" i="6"/>
  <c r="K1177" i="6"/>
  <c r="K1135" i="6"/>
  <c r="K1093" i="6"/>
  <c r="K1051" i="6"/>
  <c r="K1009" i="6"/>
  <c r="K967" i="6"/>
  <c r="K925" i="6"/>
  <c r="K883" i="6"/>
  <c r="K810" i="6"/>
  <c r="K776" i="6"/>
  <c r="K741" i="6"/>
  <c r="K707" i="6"/>
  <c r="K673" i="6"/>
  <c r="K639" i="6"/>
  <c r="K605" i="6"/>
  <c r="K500" i="6"/>
  <c r="K466" i="6"/>
  <c r="K432" i="6"/>
  <c r="K398" i="6"/>
  <c r="K364" i="6"/>
  <c r="K330" i="6"/>
  <c r="K296" i="6"/>
  <c r="K262" i="6"/>
  <c r="K211" i="6"/>
  <c r="K160" i="6"/>
  <c r="K75" i="6"/>
  <c r="K58" i="6"/>
  <c r="K24" i="6"/>
  <c r="N2293" i="6"/>
  <c r="J2293" i="6"/>
  <c r="G44" i="1" l="1"/>
  <c r="N2381" i="6"/>
  <c r="N2374" i="6"/>
  <c r="G18" i="1"/>
  <c r="N2376" i="6"/>
  <c r="N2375" i="6"/>
  <c r="G14" i="1"/>
  <c r="N2378" i="6"/>
  <c r="N2382" i="6"/>
  <c r="N2379" i="6"/>
  <c r="G26" i="1"/>
  <c r="N2377" i="6"/>
  <c r="G24" i="1"/>
  <c r="G79" i="1"/>
  <c r="G52" i="1"/>
  <c r="J2077" i="6"/>
  <c r="N2077" i="6"/>
  <c r="N2329" i="6"/>
  <c r="J2329" i="6"/>
  <c r="N2358" i="6"/>
  <c r="J2264" i="6"/>
  <c r="J2358" i="6"/>
  <c r="N2220" i="6"/>
  <c r="K2358" i="6"/>
  <c r="K2264" i="6"/>
  <c r="N2264" i="6"/>
  <c r="K2220" i="6"/>
  <c r="J2220" i="6"/>
  <c r="K2032" i="6"/>
  <c r="N2032" i="6"/>
  <c r="J2032" i="6"/>
  <c r="G94" i="1" l="1"/>
  <c r="N130" i="6"/>
  <c r="N847" i="6" s="1"/>
  <c r="G15" i="1" l="1"/>
  <c r="N2380" i="6"/>
  <c r="J861" i="6"/>
  <c r="K126" i="6"/>
  <c r="K861" i="6" s="1"/>
  <c r="K2359" i="6" s="1"/>
  <c r="N861" i="6"/>
  <c r="N2359" i="6" s="1"/>
  <c r="J2359" i="6" l="1"/>
  <c r="J2372" i="6" s="1"/>
  <c r="G92" i="1" l="1"/>
  <c r="G93" i="1"/>
  <c r="G87" i="1" l="1"/>
  <c r="G91" i="1"/>
  <c r="G95" i="1" s="1"/>
  <c r="G96" i="1" l="1"/>
</calcChain>
</file>

<file path=xl/comments1.xml><?xml version="1.0" encoding="utf-8"?>
<comments xmlns="http://schemas.openxmlformats.org/spreadsheetml/2006/main">
  <authors>
    <author>ADMIN</author>
  </authors>
  <commentList>
    <comment ref="H604" authorId="0">
      <text>
        <r>
          <rPr>
            <b/>
            <sz val="16"/>
            <color indexed="81"/>
            <rFont val="Tahoma"/>
            <family val="2"/>
            <charset val="204"/>
          </rPr>
          <t>472922,00 - по заявке от 16.12
471926,00 - по акту выполненных работ</t>
        </r>
      </text>
    </comment>
  </commentList>
</comments>
</file>

<file path=xl/sharedStrings.xml><?xml version="1.0" encoding="utf-8"?>
<sst xmlns="http://schemas.openxmlformats.org/spreadsheetml/2006/main" count="7014" uniqueCount="698">
  <si>
    <t>(руб.)</t>
  </si>
  <si>
    <t>Наименование главного распорядителя бюджетных средств</t>
  </si>
  <si>
    <t>Код бюджетной классификации</t>
  </si>
  <si>
    <t>Сумма</t>
  </si>
  <si>
    <t>вида расходов</t>
  </si>
  <si>
    <t>Наименование получателя бюджетных средств</t>
  </si>
  <si>
    <t>Основание</t>
  </si>
  <si>
    <t>Управление образования администрации города Горловка</t>
  </si>
  <si>
    <t xml:space="preserve">Муниципальное дошкольное образовательное учреждение города Горловки «Ясли-сад № 2 «Улыбка» комбинированного типа» </t>
  </si>
  <si>
    <t xml:space="preserve">Муниципальное дошкольное образовательное учреждение города Горловки «Детский сад № 3 «Рябинка» </t>
  </si>
  <si>
    <t>Муниципальное дошкольное образовательное учреждение города Горловки «Ясли-сад № 4 «Аленка» комбинированного типа»</t>
  </si>
  <si>
    <t>Муниципальное дошкольное образовательное учреждение города Горловки «Ясли-сад № 5 «Радуга» комбинированного типа»</t>
  </si>
  <si>
    <t xml:space="preserve">Муниципальное дошкольное образовательное учреждение города Горловки «Ясли-сад № 8 «Радуга» </t>
  </si>
  <si>
    <t xml:space="preserve">Муниципальное дошкольное образовательное учреждение города Горловки «Ясли-сад № 9 «Березка» </t>
  </si>
  <si>
    <t>Муниципальное дошкольное образовательное учреждение города Горловки «Детский сад № 11 «Колокольчик» компенсирующего типа»</t>
  </si>
  <si>
    <t xml:space="preserve">Муниципальное дошкольное образовательное учреждение города Горловки «Ясли-сад № 12 «Ромашка» </t>
  </si>
  <si>
    <t xml:space="preserve">Муниципальное дошкольное образовательное учреждение города Горловки «Ясли-сад № 13 «Теремок» </t>
  </si>
  <si>
    <t>Муниципальное дошкольное образовательное учреждение города Горловки «Ясли-сад № 14 «Звездочка»</t>
  </si>
  <si>
    <t>Муниципальное дошкольное образовательное учреждение города Горловки «Ясли-сад № 15 «Василек» комбинированного типа»</t>
  </si>
  <si>
    <t>Муниципальное дошкольное образовательное учреждение города Горловки «Ясли-сад № 23 «Незабудка» комбинированного типа»</t>
  </si>
  <si>
    <t xml:space="preserve">Муниципальное дошкольное образовательное учреждение города Горловки «Ясли-сад № 26 «Золотой ключик» </t>
  </si>
  <si>
    <t xml:space="preserve">Муниципальное дошкольное образовательное учреждение города Горловки «Ясли-сад № 30 «Чебурашка» </t>
  </si>
  <si>
    <t xml:space="preserve">Муниципальное дошкольное образовательное учреждение города Горловки «Ясли-сад № 32 «Тополек» </t>
  </si>
  <si>
    <t xml:space="preserve">Муниципальное дошкольное образовательное учреждение города Горловки «Ясли-сад № 38 «Ласточка» </t>
  </si>
  <si>
    <t xml:space="preserve">Муниципальное дошкольное образовательное учреждение города Горловки «Ясли-сад № 45 «Солнышко» </t>
  </si>
  <si>
    <t xml:space="preserve">Муниципальное дошкольное образовательное учреждение города Горловки «Ясли-сад № 51 «Светлячок» </t>
  </si>
  <si>
    <t>Муниципальное дошкольное образовательное учреждение города Горловки «Ясли-сад № 52 «Звездочка» комбинированного типа»</t>
  </si>
  <si>
    <t xml:space="preserve">Муниципальное дошкольное образовательное учреждение города Горловки «Ясли-сад № 57 «Малыш» </t>
  </si>
  <si>
    <t xml:space="preserve">Муниципальное дошкольное образовательное учреждение города Горловки «Детский сад № 64 «Пчелка» </t>
  </si>
  <si>
    <t xml:space="preserve">Муниципальное дошкольное образовательное учреждение города Горловки «Ясли-сад № 74 «Звоночек» </t>
  </si>
  <si>
    <t>Муниципальное дошкольное образовательное учреждение города Горловки «Ясли-сад № 75 «Голубок» комбинированного типа»</t>
  </si>
  <si>
    <t xml:space="preserve">Муниципальное дошкольное образовательное учреждение города Горловки «Ясли-сад № 77 «Солнышко» </t>
  </si>
  <si>
    <t xml:space="preserve">Муниципальное дошкольное образовательное учреждение города Горловки «Ясли-сад № 82 «Ромашка» </t>
  </si>
  <si>
    <t xml:space="preserve">Муниципальное дошкольное образовательное учреждение города Горловки «Ясли-сад № 86 «Гвоздика» </t>
  </si>
  <si>
    <t xml:space="preserve">Муниципальное дошкольное образовательное учреждение города Горловки «Ясли-сад № 87 «Журавушка» </t>
  </si>
  <si>
    <t xml:space="preserve">Муниципальное дошкольное образовательное учреждение города Горловки «Ясли-сад № 88 «Солнышко» </t>
  </si>
  <si>
    <t>Муниципальное дошкольное образовательное учреждение города Горловки «Ясли-сад № 90 «Лесная сказка» комбинированного типа»</t>
  </si>
  <si>
    <t>Муниципальное дошкольное образовательное учреждение города Горловки «Ясли-сад № 91 «Орленок» комбинированного типа»</t>
  </si>
  <si>
    <t>Муниципальное дошкольное образовательное учреждение города Горловки «Ясли-сад № 94 «Дюймовочка» комбинированного типа»</t>
  </si>
  <si>
    <t>Муниципальное дошкольное образовательное учреждение города Горловки «Ясли-сад № 98 «Матрешка» комбинированного типа»</t>
  </si>
  <si>
    <t xml:space="preserve">Муниципальное дошкольное образовательное учреждение города Горловки «Детский сад № 100 «Светлячок» </t>
  </si>
  <si>
    <t xml:space="preserve">Муниципальное дошкольное образовательное учреждение города Горловки «Ясли-сад № 102 «Почемучки» </t>
  </si>
  <si>
    <t xml:space="preserve">Муниципальное дошкольное образовательное учреждение города Горловки «Ясли-сад № 109 «Березка» </t>
  </si>
  <si>
    <t xml:space="preserve">Муниципальное дошкольное образовательное учреждение города Горловки «Ясли-сад № 110 «Березка» </t>
  </si>
  <si>
    <t>Муниципальное дошкольное образовательное учреждение города Горловки «Ясли-сад № 114 «Звоночек»</t>
  </si>
  <si>
    <t>Муниципальное дошкольное образовательное учреждение города Горловки «Ясли-сад № 115 «Ромашка»</t>
  </si>
  <si>
    <t>Муниципальное дошкольное образовательное учреждение города Горловки «Ясли-сад № 116 «Радость» комбинированного типа»</t>
  </si>
  <si>
    <t>Муниципальное дошкольное образовательное учреждение города Горловки «Ясли-сад № 118 «Счастье»</t>
  </si>
  <si>
    <t>Муниципальное дошкольное образовательное учреждение города Горловки «Ясли-сад № 121 «Радужный» комбинированного типа»</t>
  </si>
  <si>
    <t>Муниципальное дошкольное образовательное учреждение города Горловки «Ясли-сад № 125 «Березка»</t>
  </si>
  <si>
    <t>Муниципальное дошкольное образовательное учреждение города Горловки «Ясли-сад № 127 «Вишенка»</t>
  </si>
  <si>
    <t>Муниципальное дошкольное образовательное учреждение города Горловки «Ясли-сад № 129 «Ладушки» комбинированного типа»</t>
  </si>
  <si>
    <t>Муниципальное дошкольное образовательное учреждение города Горловки «Ясли-сад № 133 «Веселые ребята» комбинированного типа»</t>
  </si>
  <si>
    <t>Муниципальное дошкольное образовательное учреждение города Горловки «Ясли-сад № 134 «Волшебница» комбинированного типа»</t>
  </si>
  <si>
    <t xml:space="preserve">Муниципальное дошкольное образовательное учреждение города Горловки «Ясли-сад № 138 «Барвинок» </t>
  </si>
  <si>
    <t xml:space="preserve">Муниципальное дошкольное образовательное учреждение города Горловки «Ясли-сад № 140 «Солнышко» </t>
  </si>
  <si>
    <t xml:space="preserve">Муниципальное дошкольное образовательное учреждение города Горловки «Ясли-сад № 142 «Теремок» </t>
  </si>
  <si>
    <t>Муниципальное дошкольное образовательное учреждение города Горловки «Ясли-сад № 146 «Солнечный» комбинированного типа»</t>
  </si>
  <si>
    <t>Муниципальное дошкольное образовательное учреждение города Горловки «Ясли-сад № 147 «Радуга» комбинированного типа»</t>
  </si>
  <si>
    <t>Муниципальное дошкольное образовательное учреждение города Горловки «Ясли-сад № 148 «Рассвет»</t>
  </si>
  <si>
    <t xml:space="preserve">Муниципальное общеобразовательное учреждение города Горловки «Специализированная школа № 1 с углубленным изучением иностранных языков» </t>
  </si>
  <si>
    <t xml:space="preserve">Муниципальное общеобразовательное учреждение города Горловки «Школа № 3» </t>
  </si>
  <si>
    <t xml:space="preserve">Муниципальное общеобразовательное учреждение города Горловки «Лицей № 4 «Элит» </t>
  </si>
  <si>
    <t>Муниципальное общеобразовательное учреждение города Горловки «Школа № 5»</t>
  </si>
  <si>
    <t>Муниципальное общеобразовательное учреждение города Горловки «Школа № 6»</t>
  </si>
  <si>
    <t>Муниципальное общеобразовательное учреждение города Горловки «Школа № 7»</t>
  </si>
  <si>
    <t>Муниципальное общеобразовательное учреждение города Горловки «Школа № 8»</t>
  </si>
  <si>
    <t>Муниципальное общеобразовательное учреждение города Горловки «Школа № 10»</t>
  </si>
  <si>
    <t>Муниципальное общеобразовательное учреждение города Горловки «Школа № 12 с углубленным изучением отдельных предметов»</t>
  </si>
  <si>
    <t>Муниципальное общеобразовательное учреждение города Горловки «Школа № 13»</t>
  </si>
  <si>
    <t>Муниципальное общеобразовательное учреждение города Горловки «Школа № 16»</t>
  </si>
  <si>
    <t>Муниципальное общеобразовательное учреждение города Горловки «Школа № 17»</t>
  </si>
  <si>
    <t>Муниципальное общеобразовательное учреждение города Горловки «Школа № 18»</t>
  </si>
  <si>
    <t>Муниципальное общеобразовательное учреждение города Горловки «Школа № 19»</t>
  </si>
  <si>
    <t>Муниципальное общеобразовательное учреждение города Горловки «Гимназия «Интеллект»</t>
  </si>
  <si>
    <t>Муниципальное общеобразовательное учреждение города Горловки «Школа № 21»</t>
  </si>
  <si>
    <t>Муниципальное общеобразовательное учреждение города Горловки «Школа № 22»</t>
  </si>
  <si>
    <t>Муниципальное общеобразовательное учреждение города Горловки «Школа № 23»</t>
  </si>
  <si>
    <t>Муниципальное общеобразовательное учреждение города Горловки «Школа № 25 с углубленным изучением отдельных предметов»</t>
  </si>
  <si>
    <t>Муниципальное общеобразовательное учреждение города Горловки «Школа № 29»</t>
  </si>
  <si>
    <t>Муниципальное общеобразовательное учреждение города Горловки «Школа № 30»</t>
  </si>
  <si>
    <t xml:space="preserve">Муниципальное общеобразовательное учреждение города Горловки «Школа № 31 «Созвездие» с инклюзивным обучением, с предоставлением дошкольного образования в группах компенсирующего типа» </t>
  </si>
  <si>
    <t>Муниципальное общеобразовательное учреждение города Горловки «Школа № 35»</t>
  </si>
  <si>
    <t>Муниципальное общеобразовательное учреждение города Горловки «Школа № 36»</t>
  </si>
  <si>
    <t>Муниципальное общеобразовательное учреждение города Горловки «Школа № 38»</t>
  </si>
  <si>
    <t>Муниципальное общеобразовательное учреждение города Горловки «Школа № 40 с предоставлением дошкольного образования»</t>
  </si>
  <si>
    <t>Муниципальное общеобразовательное учреждение города Горловки «Школа № 41 с углубленным изучением отдельных предметов»</t>
  </si>
  <si>
    <t>Муниципальное общеобразовательное учреждение города Горловки «Школа № 42»</t>
  </si>
  <si>
    <t xml:space="preserve">Муниципальное общеобразовательное учреждение города Горловки «Лицей № 47 «Старт» </t>
  </si>
  <si>
    <t>Муниципальное общеобразовательное учреждение города Горловки «Школа № 48»</t>
  </si>
  <si>
    <t>Муниципальное общеобразовательное учреждение города Горловки «Школа № 49»</t>
  </si>
  <si>
    <t>Муниципальное общеобразовательное учреждение города Горловки «Школа № 50»</t>
  </si>
  <si>
    <t>Муниципальное общеобразовательное учреждение города Горловки «Школа № 52»</t>
  </si>
  <si>
    <t>Муниципальное общеобразовательное учреждение города Горловки «Школа № 53 с углубленным изучением  отдельных предметов»</t>
  </si>
  <si>
    <t>Муниципальное общеобразовательное учреждение города Горловки «Школа № 54 с углубленным изучением отдельных предметов»</t>
  </si>
  <si>
    <t>Муниципальное общеобразовательное учреждение города Горловки «Школа № 55»</t>
  </si>
  <si>
    <t>Муниципальное общеобразовательное учреждение города Горловки «Сельская школа № 58»</t>
  </si>
  <si>
    <t>Муниципальное общеобразовательное учреждение города Горловки «Школа № 59»</t>
  </si>
  <si>
    <t>Муниципальное общеобразовательное учреждение города Горловки «Школа № 60»</t>
  </si>
  <si>
    <t>Муниципальное общеобразовательное учреждение города Горловки «Школа № 62»</t>
  </si>
  <si>
    <t xml:space="preserve">Муниципальное общеобразовательное учреждение города Горловки «Гимназия № 65 «Триумф» </t>
  </si>
  <si>
    <t>Муниципальное общеобразовательное учреждение города Горловки «Школа № 68»</t>
  </si>
  <si>
    <t>Муниципальное общеобразовательное учреждение города Горловки «Школа № 73»</t>
  </si>
  <si>
    <t>Муниципальное общеобразовательное учреждение города Горловки «Школа № 77»</t>
  </si>
  <si>
    <t>Муниципальное общеобразовательное учреждение города Горловки «Школа № 84»</t>
  </si>
  <si>
    <t xml:space="preserve">Муниципальное общеобразовательное учреждение города Горловки «Лицей № 85 «Гармония» </t>
  </si>
  <si>
    <t>Муниципальное общеобразовательное учреждение города Горловки «Школа № 86»</t>
  </si>
  <si>
    <t xml:space="preserve">Муниципальное общеобразовательное учреждение города Горловки «Лицей № 88 «Мечта» </t>
  </si>
  <si>
    <t xml:space="preserve">Муниципальное общеобразовательное учреждение города Горловки «Межшкольные учебные мастерские по трудовому обучению и воспитанию» </t>
  </si>
  <si>
    <t>Муниципальное общеобразовательное учреждение города Горловки «Вечерняя школа № 1»</t>
  </si>
  <si>
    <t>Муниципальное общеобразовательное учреждение города Горловки «Школа-интернат с предоставлением дошкольного образования»</t>
  </si>
  <si>
    <t>Муниципальное учреждение дополнительного образования города Горловки «Городской дворец детского и юношеского творчества»</t>
  </si>
  <si>
    <t>Муниципальное учреждение дополнительного образования города Горловки «Центр детского творчества Калининского района»</t>
  </si>
  <si>
    <t>Муниципальное учреждение дополнительного образования города Горловки «Центр детского творчества Никитовского района»</t>
  </si>
  <si>
    <t>Муниципальное учреждение дополнительного образования города Горловки «Центр технического творчества»</t>
  </si>
  <si>
    <t>Муниципальное учреждение дополнительного образования города Горловки «Центр внешкольной работы»</t>
  </si>
  <si>
    <t>Муниципальное учреждение дополнительного образования города Горловки «Центр туризма, краеведения и экскурсий ученической молодежи»</t>
  </si>
  <si>
    <t xml:space="preserve">Муниципальное общеобразовательное учреждение города Горловки «Межшкольный учебно-производственный комбинат» </t>
  </si>
  <si>
    <t>02656839</t>
  </si>
  <si>
    <t xml:space="preserve">Горловский Дом учителя </t>
  </si>
  <si>
    <t xml:space="preserve">Методический кабинет  при Управлении образования администрации города Горловка </t>
  </si>
  <si>
    <t xml:space="preserve">Централизованная бухгалтерия при Управлении образования администрации города Горловка </t>
  </si>
  <si>
    <t>Группа центрального хозяйственного обслуживания и технического надзора при Управлении образования администрации города Горловка</t>
  </si>
  <si>
    <t>ИТОГО</t>
  </si>
  <si>
    <t>итог</t>
  </si>
  <si>
    <t>Всего:</t>
  </si>
  <si>
    <t>КОСГУ</t>
  </si>
  <si>
    <t>КЭКР</t>
  </si>
  <si>
    <t>10</t>
  </si>
  <si>
    <t>МК</t>
  </si>
  <si>
    <t>УПРАВЛЕНИЕ ФИНАНСОВ АДМИНИСТРАЦИИ ГОРОДА ГОРЛОВКА</t>
  </si>
  <si>
    <t>2240</t>
  </si>
  <si>
    <t>2271</t>
  </si>
  <si>
    <t>2272</t>
  </si>
  <si>
    <t>2273</t>
  </si>
  <si>
    <t>2274</t>
  </si>
  <si>
    <t>2210</t>
  </si>
  <si>
    <t>2230</t>
  </si>
  <si>
    <t>2800</t>
  </si>
  <si>
    <t>ВСЕГО:</t>
  </si>
  <si>
    <t>всего</t>
  </si>
  <si>
    <t>02142804</t>
  </si>
  <si>
    <t>3132</t>
  </si>
  <si>
    <t>раздела,подраздела</t>
  </si>
  <si>
    <t>0701</t>
  </si>
  <si>
    <t>0702</t>
  </si>
  <si>
    <t>0700</t>
  </si>
  <si>
    <t>целевойстатьи</t>
  </si>
  <si>
    <t>Расходное расписание</t>
  </si>
  <si>
    <t>ИКЮЛ</t>
  </si>
  <si>
    <t>раздел,подраздел</t>
  </si>
  <si>
    <t>вид расходов</t>
  </si>
  <si>
    <t>Лицевой счет</t>
  </si>
  <si>
    <t>6</t>
  </si>
  <si>
    <t>12</t>
  </si>
  <si>
    <t>УО г.Горловка</t>
  </si>
  <si>
    <t xml:space="preserve">Дом учителя </t>
  </si>
  <si>
    <t>ЦБ УО г.Горловка</t>
  </si>
  <si>
    <t>Хозяйственная группа</t>
  </si>
  <si>
    <t>от «26» декабря 2019 г. №</t>
  </si>
  <si>
    <t>Сумма по КЭКР</t>
  </si>
  <si>
    <t>4</t>
  </si>
  <si>
    <t>8</t>
  </si>
  <si>
    <t>№ п/п</t>
  </si>
  <si>
    <t>Сокращенное название</t>
  </si>
  <si>
    <t>Муниципальное общеобразовательное учреждение города Горловки «Вечерняя школа № 5»</t>
  </si>
  <si>
    <t>Муниципальное общеобразовательное учреждение города Горловки «Вечерняя школа № 11»</t>
  </si>
  <si>
    <t>Муниципальное общеобразовательное учреждение города Горловки «Вечерняя школа № 20»</t>
  </si>
  <si>
    <t>111</t>
  </si>
  <si>
    <t>211</t>
  </si>
  <si>
    <t>119</t>
  </si>
  <si>
    <t>213</t>
  </si>
  <si>
    <t>2111</t>
  </si>
  <si>
    <t>2120</t>
  </si>
  <si>
    <t>0705</t>
  </si>
  <si>
    <t>2250</t>
  </si>
  <si>
    <t>Муниципальное учреждение дополнительного образования города Горловки «Дом детского творчества Калининского района»</t>
  </si>
  <si>
    <t>ЦППМСП</t>
  </si>
  <si>
    <t>Распределение</t>
  </si>
  <si>
    <t xml:space="preserve">Муниципальное общеобразовательное бюджетное учреждение города Горловки «Лицей № 14 «Лидер» </t>
  </si>
  <si>
    <t>313</t>
  </si>
  <si>
    <t>262</t>
  </si>
  <si>
    <t>ЦППМСП Г. ГОРЛОВКИ</t>
  </si>
  <si>
    <t>244</t>
  </si>
  <si>
    <t>222</t>
  </si>
  <si>
    <t>0703</t>
  </si>
  <si>
    <t>0709</t>
  </si>
  <si>
    <t>14 000 01010</t>
  </si>
  <si>
    <t>ГРБС</t>
  </si>
  <si>
    <t>14 000 02010</t>
  </si>
  <si>
    <t>14 000 02030</t>
  </si>
  <si>
    <t>14 000 02060</t>
  </si>
  <si>
    <t>14 000 07010</t>
  </si>
  <si>
    <t>14 000 07030</t>
  </si>
  <si>
    <t>14 000 07040</t>
  </si>
  <si>
    <t>14 000 07070</t>
  </si>
  <si>
    <t>МБДОУ Г. ГОРЛОВКИ № 8 «РАДУГА»</t>
  </si>
  <si>
    <t>МБДОУ Г. ГОРЛОВКИ № 26 «ЗОЛОТОЙ КЛЮЧИК»</t>
  </si>
  <si>
    <t>МБДОУ Г. ГОРЛОВКИ № 32 «ТОПОЛЕК»</t>
  </si>
  <si>
    <t>МБДОУ Г. ГОРЛОВКИ № 45 «СОЛНЫШКО»</t>
  </si>
  <si>
    <t>МБДОУ Г. ГОРЛОВКИ № 77 «СОЛНЫШКО»</t>
  </si>
  <si>
    <t>МБДОУ Г. ГОРЛОВКИ № 100 «СВЕТЛЯЧОК»</t>
  </si>
  <si>
    <t>МБДОУ Г. ГОРЛОВКИ № 115 «РОМАШКА»</t>
  </si>
  <si>
    <t>МБОУ Г. ГОРЛОВКИ «ШКОЛА № 7»</t>
  </si>
  <si>
    <t>МБОУ Г. ГОРЛОВКИ «ШКОЛА № 19»</t>
  </si>
  <si>
    <t>МБОУ Г. ГОРЛОВКИ «ШКОЛА № 29»</t>
  </si>
  <si>
    <t>МБОУ Г. ГОРЛОВКИ «ШКОЛА № 86»</t>
  </si>
  <si>
    <t>МБОУ Г. ГОРЛОВКИ «МУМ»</t>
  </si>
  <si>
    <t>МБОУ Г. ГОРЛОВКИ «ВШ № 11»</t>
  </si>
  <si>
    <t>МБОУ Г. ГОРЛОВКИ «ВШ № 20»</t>
  </si>
  <si>
    <t>МБОУ Г. ГОРЛОВКИ «МУПК»</t>
  </si>
  <si>
    <t>МБУДО Г. ГОРЛОВКИ «ГДДЮТ»</t>
  </si>
  <si>
    <t>МБУДО Г. ГОРЛОВКИ «ЦДТ КР»</t>
  </si>
  <si>
    <t>МБУДО Г. ГОРЛОВКИ «ДДТ»</t>
  </si>
  <si>
    <t>МБУДО Г. ГОРЛОВКИ «ЦДТ НИКИТОВСКОГО РАЙОНА»</t>
  </si>
  <si>
    <t>МБУДО Г. ГОРЛОВКИ «ЦТТ»</t>
  </si>
  <si>
    <t>МБУДО Г. ГОРЛОВКИ «ЦВР»</t>
  </si>
  <si>
    <t>МБУДО Г. ГОРЛОВКИ «ЦТКЭ»</t>
  </si>
  <si>
    <t>30 000 04000</t>
  </si>
  <si>
    <t>55 000 03000</t>
  </si>
  <si>
    <t>Код организации по Сводному реестру</t>
  </si>
  <si>
    <t xml:space="preserve"> 212J0322</t>
  </si>
  <si>
    <t xml:space="preserve"> 212J0860</t>
  </si>
  <si>
    <t>212J0922</t>
  </si>
  <si>
    <t xml:space="preserve"> 212J0852</t>
  </si>
  <si>
    <t xml:space="preserve"> 212J0883</t>
  </si>
  <si>
    <t>212J0797</t>
  </si>
  <si>
    <t>212J0911</t>
  </si>
  <si>
    <t>212J0917</t>
  </si>
  <si>
    <t>212J0896</t>
  </si>
  <si>
    <t>212J1140</t>
  </si>
  <si>
    <t>212J0935</t>
  </si>
  <si>
    <t>212J0869</t>
  </si>
  <si>
    <t>212J0872</t>
  </si>
  <si>
    <t>212J0791</t>
  </si>
  <si>
    <t>212J0789</t>
  </si>
  <si>
    <t>212J0856</t>
  </si>
  <si>
    <t>212J0948</t>
  </si>
  <si>
    <t>212J0849</t>
  </si>
  <si>
    <t>212J0934</t>
  </si>
  <si>
    <t>212J0783</t>
  </si>
  <si>
    <t>212J0862</t>
  </si>
  <si>
    <t>212J1144</t>
  </si>
  <si>
    <t>212J0950</t>
  </si>
  <si>
    <t>212J0932</t>
  </si>
  <si>
    <t>212J0781</t>
  </si>
  <si>
    <t>212J0780</t>
  </si>
  <si>
    <t>212J0931</t>
  </si>
  <si>
    <t>212J0947</t>
  </si>
  <si>
    <t>212J0798</t>
  </si>
  <si>
    <t>212J0919</t>
  </si>
  <si>
    <t>212J0905</t>
  </si>
  <si>
    <t>212J0930</t>
  </si>
  <si>
    <t>212J0918</t>
  </si>
  <si>
    <t>212J0951</t>
  </si>
  <si>
    <t>212J0810</t>
  </si>
  <si>
    <t>212J0855</t>
  </si>
  <si>
    <t>212J0809</t>
  </si>
  <si>
    <t>212J0878</t>
  </si>
  <si>
    <t>212J1149</t>
  </si>
  <si>
    <t>212J0861</t>
  </si>
  <si>
    <t>212J0923</t>
  </si>
  <si>
    <t>212J1136</t>
  </si>
  <si>
    <t>212J0897</t>
  </si>
  <si>
    <t>212J0888</t>
  </si>
  <si>
    <t>212J0890</t>
  </si>
  <si>
    <t>212J0868</t>
  </si>
  <si>
    <t>212J0895</t>
  </si>
  <si>
    <t>212J1137</t>
  </si>
  <si>
    <t>212J0848</t>
  </si>
  <si>
    <t>212J0854</t>
  </si>
  <si>
    <t>212J0892</t>
  </si>
  <si>
    <t>212J0808</t>
  </si>
  <si>
    <t>212J1142</t>
  </si>
  <si>
    <t>212J0867</t>
  </si>
  <si>
    <t>212J0792</t>
  </si>
  <si>
    <t>212J0866</t>
  </si>
  <si>
    <t>212J0795</t>
  </si>
  <si>
    <t>212J0801</t>
  </si>
  <si>
    <t>212J0927</t>
  </si>
  <si>
    <t>212J0928</t>
  </si>
  <si>
    <t>212J0940</t>
  </si>
  <si>
    <t>212J0840</t>
  </si>
  <si>
    <t>212J0939</t>
  </si>
  <si>
    <t>212J0925</t>
  </si>
  <si>
    <t>212J0904</t>
  </si>
  <si>
    <t>212J0882</t>
  </si>
  <si>
    <t>212J0777</t>
  </si>
  <si>
    <t>212J0959</t>
  </si>
  <si>
    <t>212J0873</t>
  </si>
  <si>
    <t>212J0937</t>
  </si>
  <si>
    <t>212J1145</t>
  </si>
  <si>
    <t>212J0881</t>
  </si>
  <si>
    <t>212J0955</t>
  </si>
  <si>
    <t>212J0908</t>
  </si>
  <si>
    <t>212J2773</t>
  </si>
  <si>
    <t>212J0804</t>
  </si>
  <si>
    <t>212J2630</t>
  </si>
  <si>
    <t>212J0803</t>
  </si>
  <si>
    <t>212J0807</t>
  </si>
  <si>
    <t>212J0902</t>
  </si>
  <si>
    <t>212J0901</t>
  </si>
  <si>
    <t>212J0936</t>
  </si>
  <si>
    <t>212J0879</t>
  </si>
  <si>
    <t>212J0893</t>
  </si>
  <si>
    <t>212J0891</t>
  </si>
  <si>
    <t>212J0958</t>
  </si>
  <si>
    <t>212J1141</t>
  </si>
  <si>
    <t>212J0889</t>
  </si>
  <si>
    <t>212J0910</t>
  </si>
  <si>
    <t>212J0926</t>
  </si>
  <si>
    <t>212J0799</t>
  </si>
  <si>
    <t>212J0956</t>
  </si>
  <si>
    <t>212J0864</t>
  </si>
  <si>
    <t>212J0794</t>
  </si>
  <si>
    <t>212J0924</t>
  </si>
  <si>
    <t>212J1148</t>
  </si>
  <si>
    <t>212J1134</t>
  </si>
  <si>
    <t>212J1143</t>
  </si>
  <si>
    <t>212J0933</t>
  </si>
  <si>
    <t>212J0945</t>
  </si>
  <si>
    <t>212J0863</t>
  </si>
  <si>
    <t>212J0916</t>
  </si>
  <si>
    <t>212J0915</t>
  </si>
  <si>
    <t>212J0943</t>
  </si>
  <si>
    <t>212J0894</t>
  </si>
  <si>
    <t>212J0914</t>
  </si>
  <si>
    <t>212J1146</t>
  </si>
  <si>
    <t>212J0954</t>
  </si>
  <si>
    <t>212J0960</t>
  </si>
  <si>
    <t>212J0865</t>
  </si>
  <si>
    <t>212J0942</t>
  </si>
  <si>
    <t>212J1135</t>
  </si>
  <si>
    <t>212J0847</t>
  </si>
  <si>
    <t>212J0913</t>
  </si>
  <si>
    <t>212J0941</t>
  </si>
  <si>
    <t>212J0912</t>
  </si>
  <si>
    <t>212J0884</t>
  </si>
  <si>
    <t>212J0853</t>
  </si>
  <si>
    <t>212J0870</t>
  </si>
  <si>
    <t>212J0877</t>
  </si>
  <si>
    <t>212J0874</t>
  </si>
  <si>
    <t>Муниципальное бюджетное учреждение города Горловки «Центр психолого-педагогической и медико-социальной помощи»</t>
  </si>
  <si>
    <t xml:space="preserve">Лицевые счета: 
01 - лс ГРБС, РБС
03 - лс ПБС
04 - лс АДБ 
05 - лс для учета операций со СВР
</t>
  </si>
  <si>
    <t>03822J03220</t>
  </si>
  <si>
    <t>03822J08600</t>
  </si>
  <si>
    <t>03822J09220</t>
  </si>
  <si>
    <t>03822J08520</t>
  </si>
  <si>
    <t>03822J08830</t>
  </si>
  <si>
    <t>03822J07970</t>
  </si>
  <si>
    <t>03822J09110</t>
  </si>
  <si>
    <t>03822J09170</t>
  </si>
  <si>
    <t>03822J08960</t>
  </si>
  <si>
    <t>03822J11400</t>
  </si>
  <si>
    <t>03822J09350</t>
  </si>
  <si>
    <t>03822J08690</t>
  </si>
  <si>
    <t>03822J08720</t>
  </si>
  <si>
    <t>03822J07910</t>
  </si>
  <si>
    <t>03822J07890</t>
  </si>
  <si>
    <t>03822J08560</t>
  </si>
  <si>
    <t>03822J09480</t>
  </si>
  <si>
    <t>03822J08490</t>
  </si>
  <si>
    <t>03822J09340</t>
  </si>
  <si>
    <t>03822J07830</t>
  </si>
  <si>
    <t>03822J08620</t>
  </si>
  <si>
    <t>03822J11440</t>
  </si>
  <si>
    <t>03822J09500</t>
  </si>
  <si>
    <t>03822J09320</t>
  </si>
  <si>
    <t>03822J07810</t>
  </si>
  <si>
    <t>03822J07800</t>
  </si>
  <si>
    <t>03822J09310</t>
  </si>
  <si>
    <t>03822J09470</t>
  </si>
  <si>
    <t>03822J07980</t>
  </si>
  <si>
    <t>03822J09190</t>
  </si>
  <si>
    <t>03822J09050</t>
  </si>
  <si>
    <t>03822J09300</t>
  </si>
  <si>
    <t>03822J09180</t>
  </si>
  <si>
    <t>03822J09510</t>
  </si>
  <si>
    <t>03822J08100</t>
  </si>
  <si>
    <t>03822J08550</t>
  </si>
  <si>
    <t>03822J08090</t>
  </si>
  <si>
    <t>03822J08780</t>
  </si>
  <si>
    <t>03822J11490</t>
  </si>
  <si>
    <t>03822J08610</t>
  </si>
  <si>
    <t>03822J09230</t>
  </si>
  <si>
    <t>03822J11360</t>
  </si>
  <si>
    <t>03822J08970</t>
  </si>
  <si>
    <t>03822J08880</t>
  </si>
  <si>
    <t>03822J08900</t>
  </si>
  <si>
    <t>03822J08680</t>
  </si>
  <si>
    <t>03822J08950</t>
  </si>
  <si>
    <t>03822J11370</t>
  </si>
  <si>
    <t>03822J08480</t>
  </si>
  <si>
    <t>03822J08540</t>
  </si>
  <si>
    <t>03822J08920</t>
  </si>
  <si>
    <t>03822J08080</t>
  </si>
  <si>
    <t>03822J11420</t>
  </si>
  <si>
    <t>03822J08670</t>
  </si>
  <si>
    <t>03822J07920</t>
  </si>
  <si>
    <t>03822J08660</t>
  </si>
  <si>
    <t>03822J07950</t>
  </si>
  <si>
    <t>03822J08010</t>
  </si>
  <si>
    <t>03822J09270</t>
  </si>
  <si>
    <t>03822J09280</t>
  </si>
  <si>
    <t>03822J09400</t>
  </si>
  <si>
    <t>03822J08400</t>
  </si>
  <si>
    <t>03822J09390</t>
  </si>
  <si>
    <t>03822J09250</t>
  </si>
  <si>
    <t>03822J09040</t>
  </si>
  <si>
    <t>03822J08820</t>
  </si>
  <si>
    <t>03822J07770</t>
  </si>
  <si>
    <t>03822J09590</t>
  </si>
  <si>
    <t>03822J08730</t>
  </si>
  <si>
    <t>03822J09370</t>
  </si>
  <si>
    <t>03822J11450</t>
  </si>
  <si>
    <t>03822J08810</t>
  </si>
  <si>
    <t>03822J09550</t>
  </si>
  <si>
    <t>03822J09080</t>
  </si>
  <si>
    <t>03822J27730</t>
  </si>
  <si>
    <t>03822J08040</t>
  </si>
  <si>
    <t>03822J26300</t>
  </si>
  <si>
    <t>03822J08030</t>
  </si>
  <si>
    <t>03822J08070</t>
  </si>
  <si>
    <t>03822J09020</t>
  </si>
  <si>
    <t>03822J09010</t>
  </si>
  <si>
    <t>03822J09360</t>
  </si>
  <si>
    <t>03822J08790</t>
  </si>
  <si>
    <t>03822J08930</t>
  </si>
  <si>
    <t>03822J08910</t>
  </si>
  <si>
    <t>03822J09580</t>
  </si>
  <si>
    <t>03822J11410</t>
  </si>
  <si>
    <t>03822J08890</t>
  </si>
  <si>
    <t>03822J09100</t>
  </si>
  <si>
    <t>03822J09260</t>
  </si>
  <si>
    <t>03822J07990</t>
  </si>
  <si>
    <t>03822J09560</t>
  </si>
  <si>
    <t>03822J08640</t>
  </si>
  <si>
    <t>03822J07940</t>
  </si>
  <si>
    <t>03822J09240</t>
  </si>
  <si>
    <t>03822J11480</t>
  </si>
  <si>
    <t>03822J11340</t>
  </si>
  <si>
    <t>03822J11430</t>
  </si>
  <si>
    <t>03822J09330</t>
  </si>
  <si>
    <t>03822J09450</t>
  </si>
  <si>
    <t>03822J08630</t>
  </si>
  <si>
    <t>03822J09160</t>
  </si>
  <si>
    <t>03822J09150</t>
  </si>
  <si>
    <t>03822J09430</t>
  </si>
  <si>
    <t>03822J08940</t>
  </si>
  <si>
    <t>03822J09140</t>
  </si>
  <si>
    <t>03822J11460</t>
  </si>
  <si>
    <t>03822J09540</t>
  </si>
  <si>
    <t>03822J09600</t>
  </si>
  <si>
    <t>03822J08650</t>
  </si>
  <si>
    <t>03822J09420</t>
  </si>
  <si>
    <t>03822J11350</t>
  </si>
  <si>
    <t>03822J08470</t>
  </si>
  <si>
    <t>03822J09130</t>
  </si>
  <si>
    <t>03822J09410</t>
  </si>
  <si>
    <t>03822J09120</t>
  </si>
  <si>
    <t>03822J08840</t>
  </si>
  <si>
    <t>03822J08530</t>
  </si>
  <si>
    <t>03822J08700</t>
  </si>
  <si>
    <t>03822J08770</t>
  </si>
  <si>
    <t>03822J08740</t>
  </si>
  <si>
    <t>Код по сводному реестру</t>
  </si>
  <si>
    <t>Поставщик / Примечание</t>
  </si>
  <si>
    <t>УО</t>
  </si>
  <si>
    <t>электроэнергия</t>
  </si>
  <si>
    <t>вода</t>
  </si>
  <si>
    <t>ЗП июня+премия</t>
  </si>
  <si>
    <t>услуги связи и интернет</t>
  </si>
  <si>
    <t>целеваястатья</t>
  </si>
  <si>
    <t>213НЛЛR2</t>
  </si>
  <si>
    <t>213НЛЧУ0</t>
  </si>
  <si>
    <t>213НЛЛR3</t>
  </si>
  <si>
    <t>213НЛЧЦ0</t>
  </si>
  <si>
    <t>213НЛУ05</t>
  </si>
  <si>
    <t>213НЛЧУ9</t>
  </si>
  <si>
    <t>213НЛЧS4</t>
  </si>
  <si>
    <t>213НЛНЛ9</t>
  </si>
  <si>
    <t>213НЛНЦ9</t>
  </si>
  <si>
    <t>213НЛЧS2</t>
  </si>
  <si>
    <t>213НЛЧЦ6</t>
  </si>
  <si>
    <t>213НЛНН7</t>
  </si>
  <si>
    <t>213НЛНУ6</t>
  </si>
  <si>
    <t>213НЛНУ1</t>
  </si>
  <si>
    <t>213НЛНН9</t>
  </si>
  <si>
    <t>213НЛНУ9</t>
  </si>
  <si>
    <t>213НЛНН6</t>
  </si>
  <si>
    <t>213НЛЧУ7</t>
  </si>
  <si>
    <t>213НЛУS7</t>
  </si>
  <si>
    <t>213НЛНУ5</t>
  </si>
  <si>
    <t>213НЛJ07</t>
  </si>
  <si>
    <t>213НЛУ03</t>
  </si>
  <si>
    <t>213НЛНУ7</t>
  </si>
  <si>
    <t>213НЛНЦ0</t>
  </si>
  <si>
    <t>213НЛНЦ4</t>
  </si>
  <si>
    <t>213НЛН18</t>
  </si>
  <si>
    <t>213НЛН20</t>
  </si>
  <si>
    <t>213НЛН61</t>
  </si>
  <si>
    <t>213НЛНЦ6</t>
  </si>
  <si>
    <t>213НЛЛV7</t>
  </si>
  <si>
    <t>213НЛНЧ0</t>
  </si>
  <si>
    <t>213НЛН55</t>
  </si>
  <si>
    <t>213НЛНЦ7</t>
  </si>
  <si>
    <t>213НЛН03</t>
  </si>
  <si>
    <t>213НЛЛV6</t>
  </si>
  <si>
    <t>213НЛЛS5</t>
  </si>
  <si>
    <t>213НЛН57</t>
  </si>
  <si>
    <t>213НЛНЦ3</t>
  </si>
  <si>
    <t>213НЛУV1</t>
  </si>
  <si>
    <t>213НЛЧУ5</t>
  </si>
  <si>
    <t>213НЛЦЦ7</t>
  </si>
  <si>
    <t>213НЛЛV3</t>
  </si>
  <si>
    <t>213НЛЛS8</t>
  </si>
  <si>
    <t>213НЛЛR9</t>
  </si>
  <si>
    <t>213НЛН13</t>
  </si>
  <si>
    <t>213НЛЛS0</t>
  </si>
  <si>
    <t>213НЛЛS9</t>
  </si>
  <si>
    <t>213НЛН59</t>
  </si>
  <si>
    <t>213НЛНЦ8</t>
  </si>
  <si>
    <t>213НЛЧН6</t>
  </si>
  <si>
    <t>213НЛНЛ7</t>
  </si>
  <si>
    <t>213НЛН19</t>
  </si>
  <si>
    <t>213НЛЛV2</t>
  </si>
  <si>
    <t>213НЛН14</t>
  </si>
  <si>
    <t>213НЛНИ0</t>
  </si>
  <si>
    <t>213НЛНИ3</t>
  </si>
  <si>
    <t>213НЛНЧ7</t>
  </si>
  <si>
    <t>213НЛНУ2</t>
  </si>
  <si>
    <t>213НЛЧЧ4</t>
  </si>
  <si>
    <t>213НЛНИ5</t>
  </si>
  <si>
    <t>213НЛНИ7</t>
  </si>
  <si>
    <t>213НЛНЧ4</t>
  </si>
  <si>
    <t>213НЛЧS0</t>
  </si>
  <si>
    <t>213НЛН15</t>
  </si>
  <si>
    <t>213НЛНН0</t>
  </si>
  <si>
    <t>213НЛНЛ0</t>
  </si>
  <si>
    <t>213НЛЧЦ7</t>
  </si>
  <si>
    <t>213НЛИ43</t>
  </si>
  <si>
    <t xml:space="preserve"> ГКДОУ "ДЕТСКИЙ САД № 2 "УЛЫБКА" Г.О. ГОРЛОВКА" ДНР</t>
  </si>
  <si>
    <t xml:space="preserve"> ГКДОУ "ДЕТСКИЙ САД № 3 "РЯБИНКА" Г.О. ГОРЛОВКА" ДНР</t>
  </si>
  <si>
    <t xml:space="preserve"> ГКДОУ "ДЕТСКИЙ САД № 4 "АЛЕНКА" Г.О. ГОРЛОВКА" ДНР</t>
  </si>
  <si>
    <t xml:space="preserve"> ГКДОУ "ДЕТСКИЙ САД № 5 "РАДУГА" Г.О. ГОРЛОВКА" ДНР</t>
  </si>
  <si>
    <t xml:space="preserve"> ГКДОУ "ДЕТСКИЙ САД № 9 "БЕРЕЗКА" Г.О. ГОРЛОВКА" ДНР</t>
  </si>
  <si>
    <t xml:space="preserve"> ГКДОУ "ДЕТСКИЙ САД № 11 "КОЛОКОЛЬЧИК" Г.О. ГОРЛОВКА" ДНР</t>
  </si>
  <si>
    <t xml:space="preserve">ГКДОУ "ДЕТСКИЙ САД № 12 "РОМАШКА" Г.О. ГОРЛОВКА" ДНР </t>
  </si>
  <si>
    <t>ГКДОУ "ДЕТСКИЙ САД № 13 "ТЕРЕМОК" Г.О. ГОРЛОВКА" ДНР</t>
  </si>
  <si>
    <t>ГКДОУ "ДЕТСКИЙ САД № 14 "ЗВЕЗДОЧКА" Г.О. ГОРЛОВКА" ДНР</t>
  </si>
  <si>
    <t xml:space="preserve">ГКДОУ "ДЕТСКИЙ САД № 15 "ВАСИЛЕК" Г.О. ГОРЛОВКА" ДНР
</t>
  </si>
  <si>
    <t xml:space="preserve">ГКДОУ "ДЕТСКИЙ САД № 23 "НЕЗАБУДКА" Г. О. ГОРЛОВКА" ДНР
</t>
  </si>
  <si>
    <t>ГКДОУ "ДЕТСКИЙ САД № 30 "ЧЕБУРАШКА" Г.О. ГОРЛОВКА" ДНР</t>
  </si>
  <si>
    <t>ГКДОУ "ДЕТСКИЙ САД № 38 "ЛАСТОЧКА" Г.О. ГОРЛОВКА" ДНР</t>
  </si>
  <si>
    <t>ГКДОУ "ДЕТСКИЙ САД № 51 "СВЕТЛЯЧОК" Г.О. ГОРЛОВКА" ДНР</t>
  </si>
  <si>
    <t>ГКДОУ "ДЕТСКИЙ САД № 52 "ЗВЕЗДОЧКА" Г.О. ГОРЛОВКА" ДНР</t>
  </si>
  <si>
    <t>ГКДОУ "ДЕТСКИЙ САД № 57 "МАЛЫШ" Г.О.ГОРЛОВКА" ДНР</t>
  </si>
  <si>
    <t xml:space="preserve">ГКДОУ "ДЕТСКИЙ САД № 64 "ПЧЕЛКА" Г.О.ГОРЛОВКА" ДНР
</t>
  </si>
  <si>
    <t>ГКДОУ "ДЕТСКИЙ САД № 74 "ЗВОНОЧЕК" Г.О. ГОРЛОВКА" ДНР</t>
  </si>
  <si>
    <t>ГКДОУ "ДЕТСКИЙ САД № 75 "ГОЛУБОК" Г.О. ГОРЛОВКА" ДНР</t>
  </si>
  <si>
    <t>ГКДОУ "ДЕТСКИЙ САД № 82 "РОМАШКА" Г. О. ГОРЛОВКА" ДНР</t>
  </si>
  <si>
    <t>ГКДОУ "ДЕТСКИЙ САД № 86 "ГВОЗДИКА" Г. О. ГОРЛОВКА" ДНР</t>
  </si>
  <si>
    <t>ГКДОУ "ДЕТСКИЙ САД № 87 "ЖУРАВУШКА" Г.О. ГОРЛОВКА" ДНР</t>
  </si>
  <si>
    <t xml:space="preserve">ГКДОУ "ДЕТСКИЙ САД № 88 "СОЛНЫШКО" Г.О. ГОРЛОВКА" ДНР
</t>
  </si>
  <si>
    <t>ГКДОУ "ДЕТСКИЙ САД № 90 "ЛЕСНАЯ СКАЗКА" Г.О. ГОРЛОВКА" ДНР</t>
  </si>
  <si>
    <t>ГКДОУ "ДЕТСКИЙ САД № 91 "ОРЛЕНОК" Г.О. ГОРЛОВКА" ДНР</t>
  </si>
  <si>
    <t>ГКДОУ "ДЕТСКИЙ САД № 94 "ДЮЙМОВОЧКА" Г.О. ГОРЛОВКА" ДНР</t>
  </si>
  <si>
    <t>ГКДОУ "ДЕТСКИЙ САД № 98 "МАТРЕШКА" Г.О. ГОРЛОВКА" ДНР</t>
  </si>
  <si>
    <t>ГКДОУ "ДЕТСКИЙ САД № 102 "ПОЧЕМУЧКИ" Г.О. ГОРЛОВКА" ДНР</t>
  </si>
  <si>
    <t>ГКДОУ "ДЕТСКИЙ САД № 109 "БЕРЕЗКА" Г.О. ГОРЛОВКА" ДНР</t>
  </si>
  <si>
    <t xml:space="preserve">ГКДОУ "ДЕТСКИЙ САД № 110 "БЕРЕЗКА" Г. О. ГОРЛОВКА" ДНР
</t>
  </si>
  <si>
    <t>ГКДОУ "ДЕТСКИЙ САД № 114 "ЗВОНОЧЕК" Г.О. ГОРЛОВКА" ДНР</t>
  </si>
  <si>
    <t xml:space="preserve">ГКДОУ "ДЕТСКИЙ САД № 116 "РАДОСТЬ" Г.О. ГОРЛОВКА" ДНР
</t>
  </si>
  <si>
    <t>ГКДОУ "ДЕТСКИЙ САД № 118 "СЧАСТЬЕ" Г. О. ГОРЛОВКА" ДНР</t>
  </si>
  <si>
    <t>ГКДОУ "ДЕТСКИЙ САД № 121 "РАДУЖНЫЙ" Г.О. ГОРЛОВКА" ДНР</t>
  </si>
  <si>
    <t>ГКДОУ "ДЕТСКИЙ САД № 125 "БЕРЕЗКА" Г.О. ГОРЛОВКА" ДНР</t>
  </si>
  <si>
    <t>ГКДОУ "ДЕТСКИЙ САД № 127 "ВИШЕНКА" Г.О. ГОРЛОВКА ДНР</t>
  </si>
  <si>
    <t xml:space="preserve">ГКДОУ "ДЕТСКИЙ САД № 129 "ЛАДУШКИ" Г.О. ГОРЛОВКА" ДНР
</t>
  </si>
  <si>
    <t xml:space="preserve">ГКДОУ "ДЕТСКИЙ САД № 133 "ВЕСЕЛЫЕ РЕБЯТА" Г.О. ГОРЛОВКА" ДНР
</t>
  </si>
  <si>
    <t>ГКДОУ "ДЕТСКИЙ САД № 134 "ВОЛШЕБНИЦА" Г.О. ГОРЛОВКА" ДНР</t>
  </si>
  <si>
    <t xml:space="preserve">ГКДОУ "ДЕТСКИЙ САД № 138 "БАРВИНОК" Г.О. ГОРЛОВКА" ДНР
</t>
  </si>
  <si>
    <t xml:space="preserve">ГКДОУ "ДЕТСКИЙ САД № 140 "СОЛНЫШКО" Г.О. ГОРЛОВКА" ДНР
</t>
  </si>
  <si>
    <t>ГКДОУ "ДЕТСКИЙ САД № 142 "ТЕРЕМОК" Г.О.ГОРЛОВКА" ДНР</t>
  </si>
  <si>
    <t>ГКДОУ "ДЕТСКИЙ САД № 146 "СОЛНЕЧНЫЙ" Г. О. ГОРЛОВКА" ДНР</t>
  </si>
  <si>
    <t xml:space="preserve">ГКДОУ "ДЕТСКИЙ САД № 147 "РАДУГА" Г.О. ГОРЛОВКА" ДНР
</t>
  </si>
  <si>
    <t xml:space="preserve">ГКДОУ "ДЕТСКИЙ САД № 148 "РАССВЕТ" Г.О. ГОРЛОВКА" ДНР
</t>
  </si>
  <si>
    <t>ГБОУ "СШ № 1 Г.О. ГОРЛОВКА"</t>
  </si>
  <si>
    <t xml:space="preserve">ГБОУ "ШКОЛА № 3 Г.О. ГОРЛОВКА"
</t>
  </si>
  <si>
    <t>ГБОУ "ЛИЦЕЙ № 4 Г.О. ГОРЛОВКА"</t>
  </si>
  <si>
    <t xml:space="preserve">ГБОУ "ШКОЛА № 5 Г.О. ГОРЛОВКА"
</t>
  </si>
  <si>
    <t>ГБОУ "ШКОЛА № 6 Г. О. ГОРЛОВКА"</t>
  </si>
  <si>
    <t>ГБОУ "ШКОЛА № 8 Г.О. ГОРЛОВКА"</t>
  </si>
  <si>
    <t xml:space="preserve">ГБОУ "ШКОЛА № 10 Г.О.ГОРЛОВКА"
</t>
  </si>
  <si>
    <t>ГБОУ "ШКОЛА №12 Г. О. ГОРЛОВКА"</t>
  </si>
  <si>
    <t>ГБОУ "ШКОЛА № 13 Г.О. ГОРЛОВКА"</t>
  </si>
  <si>
    <t xml:space="preserve">ГБОУ "ЛИЦЕЙ № 14 "ЛИДЕР" Г. О. ГОРЛОВКА"
</t>
  </si>
  <si>
    <t>ГБОУ "ШКОЛА № 16 Г.О. ГОРЛОВКА"</t>
  </si>
  <si>
    <t>ГБОУ "ШКОЛА № 17 Г.О. ГОРЛОВКА"</t>
  </si>
  <si>
    <t xml:space="preserve"> ГБОУ "ШКОЛА № 18 Г.О. ГОРЛОВКА"</t>
  </si>
  <si>
    <t xml:space="preserve"> ГБОУ "ГИМНАЗИЯ "ИНТЕЛЛЕКТ" Г. О. ГОРЛОВКА"</t>
  </si>
  <si>
    <t xml:space="preserve"> ГБОУ "ШКОЛА № 21 Г. О. ГОРЛОВКА"</t>
  </si>
  <si>
    <t>ГБОУ "ШКОЛА № 22 Г.О. ГОРЛОВКА"</t>
  </si>
  <si>
    <t xml:space="preserve"> ГБОУ "ШКОЛА № 23 Г.О.ГОРЛОВКА" ДНР</t>
  </si>
  <si>
    <t xml:space="preserve"> ГБОУ "ШКОЛА № 25 Г.О. ГОРЛОВКА"</t>
  </si>
  <si>
    <t>ГБОУ "ШКОЛА № 30 Г. О. ГОРЛОВКА"</t>
  </si>
  <si>
    <t xml:space="preserve"> ГБОУ "ШКОЛА № 31 ИМЕНИ СВЯТОГО ПРОКОПИЯ Г.О. ГОРЛОВКА"</t>
  </si>
  <si>
    <t xml:space="preserve"> ГБОУ "ШКОЛА № 35 Г. О. ГОРЛОВКА"</t>
  </si>
  <si>
    <t xml:space="preserve"> ГБОУ "ШКОЛА № 36 Г.О. ГОРЛОВКА"</t>
  </si>
  <si>
    <t xml:space="preserve"> ГБОУ "ШКОЛА № 38 Г. О. ГОРЛОВКА"
</t>
  </si>
  <si>
    <t>ГБОУ "ШКОЛА № 40 С ДО Г.О. ГОРЛОВКА"</t>
  </si>
  <si>
    <t xml:space="preserve"> ГБОУ "ШКОЛА № 41 Г.О. ГОРЛОВКА"</t>
  </si>
  <si>
    <t xml:space="preserve"> ГБОУ "ШКОЛА № 42 Г.О. ГОРЛОВКА"</t>
  </si>
  <si>
    <t>ГБОУ "ЛИЦЕЙ № 47 "СТАРТ" Г.О. ГОРЛОВКА"</t>
  </si>
  <si>
    <t>ГБОУ "ШКОЛА № 48 Г.О. ГОРЛОВКА"</t>
  </si>
  <si>
    <t xml:space="preserve"> ГБОУ "ШКОЛА № 49 Г.О. ГОРЛОВКА"</t>
  </si>
  <si>
    <t xml:space="preserve"> ГБОУ "ШКОЛА № 50 Г.О. ГОРЛОВКА"</t>
  </si>
  <si>
    <t xml:space="preserve"> ГБОУ "ШКОЛА № 52 ИМЕНИ ОЛЬГИ КАЧУРЫ Г.О. ГОРЛОВКА"</t>
  </si>
  <si>
    <t xml:space="preserve"> ГБОУ "ШКОЛА № 53 Г.О. ГОРЛОВКА"</t>
  </si>
  <si>
    <t xml:space="preserve"> ГБОУ "ШКОЛА № 54 Г.О. ГОРЛОВКА"</t>
  </si>
  <si>
    <t xml:space="preserve"> ГБОУ "ШКОЛА № 55 Г.О. ГОРЛОВКА"</t>
  </si>
  <si>
    <t>ГБОУ "СШ № 58 Г.О.ГОРЛОВКА"</t>
  </si>
  <si>
    <t xml:space="preserve"> ГБОУ "ШКОЛА № 59 Г.О. ГОРЛОВКА"</t>
  </si>
  <si>
    <t>ГБОУ "ШКОЛА № 60 Г.О. ГОРЛОВКА"</t>
  </si>
  <si>
    <t xml:space="preserve"> ГБОУ "ШКОЛА № 62 Г.О. ГОРЛОВКА"</t>
  </si>
  <si>
    <t>ГБОУ "ГИМНАЗИЯ № 65 "ТРИУМФ" Г.О. ГОРЛОВКА"</t>
  </si>
  <si>
    <t xml:space="preserve"> ГБОУ "ШКОЛА № 68 Г.О. ГОРЛОВКА"</t>
  </si>
  <si>
    <t xml:space="preserve"> ГБОУ "ШКОЛА № 73 Г. О. ГОРЛОВКА"</t>
  </si>
  <si>
    <t xml:space="preserve"> ГБОУ "ШКОЛА № 77 Г.О. ГОРЛОВКА"</t>
  </si>
  <si>
    <t>ГБОУ "ШКОЛА № 84 ИМЕНИ МИХАИЛА ВЕЛИЧКО Г.О. ГОРЛОВКА"</t>
  </si>
  <si>
    <t>ГБОУ "ЛИЦЕЙ № 85 "ГАРМОНИЯ" Г.О. ГОРЛОВКА"</t>
  </si>
  <si>
    <t xml:space="preserve"> ГБОУ "ЛИЦЕЙ № 88 "МЕЧТА" Г.О. ГОРЛОВКА"</t>
  </si>
  <si>
    <t>ГБОУ "ВШ №1 Г.О. ГОРЛОВКА"</t>
  </si>
  <si>
    <t>ГБОУ "ВЕЧЕРНЯЯ ШКОЛА № 5 Г.О. ГОРЛОВКА" ДОНЕЦКОЙ НАРОДНОЙ РЕСПУБЛИКИ</t>
  </si>
  <si>
    <t>ГБОУ "ШИДО Г.О. ГОРЛОВКА"</t>
  </si>
  <si>
    <t>212LZ594</t>
  </si>
  <si>
    <t>212LZ3Э2</t>
  </si>
  <si>
    <t xml:space="preserve"> 212LZ693</t>
  </si>
  <si>
    <t xml:space="preserve"> 212LZ588</t>
  </si>
  <si>
    <t>212LZ5Щ7</t>
  </si>
  <si>
    <t>212LZ4U9</t>
  </si>
  <si>
    <t>212LZ390</t>
  </si>
  <si>
    <t xml:space="preserve"> 212LZ417</t>
  </si>
  <si>
    <t>212LZ419</t>
  </si>
  <si>
    <t xml:space="preserve"> 212LZ514</t>
  </si>
  <si>
    <t>212LZ4Э7</t>
  </si>
  <si>
    <t xml:space="preserve"> 212LZ3Э3</t>
  </si>
  <si>
    <t xml:space="preserve"> 212LZ595</t>
  </si>
  <si>
    <t xml:space="preserve"> 212LZ593</t>
  </si>
  <si>
    <t>212LZ527</t>
  </si>
  <si>
    <t xml:space="preserve"> 212LZ526</t>
  </si>
  <si>
    <t xml:space="preserve"> 212LZ5Щ4</t>
  </si>
  <si>
    <t xml:space="preserve"> 212LZ3L0</t>
  </si>
  <si>
    <t xml:space="preserve"> 212LZ517</t>
  </si>
  <si>
    <t xml:space="preserve"> 212LZ587</t>
  </si>
  <si>
    <t>212LZ3L4</t>
  </si>
  <si>
    <t xml:space="preserve"> 212LZ502</t>
  </si>
  <si>
    <t>212LZ3Э7</t>
  </si>
  <si>
    <t>212LZ5Щ3</t>
  </si>
  <si>
    <t xml:space="preserve"> 212LZ3L5</t>
  </si>
  <si>
    <t xml:space="preserve"> 212LZ412</t>
  </si>
  <si>
    <t xml:space="preserve"> 212LZ3L2</t>
  </si>
  <si>
    <t>212LZ4Z0</t>
  </si>
  <si>
    <t xml:space="preserve"> 212LZ512</t>
  </si>
  <si>
    <t>212LZ4Z4</t>
  </si>
  <si>
    <t xml:space="preserve"> 212LZ5Щ5</t>
  </si>
  <si>
    <t>212LZ4L6</t>
  </si>
  <si>
    <t>212LZ504</t>
  </si>
  <si>
    <t xml:space="preserve"> 212LZ506</t>
  </si>
  <si>
    <t xml:space="preserve"> 212LZ596</t>
  </si>
  <si>
    <t xml:space="preserve"> 212LZ415</t>
  </si>
  <si>
    <t xml:space="preserve"> 212LZ4Z9</t>
  </si>
  <si>
    <t xml:space="preserve"> 212LZ4Z7</t>
  </si>
  <si>
    <t>212LZ4Z5</t>
  </si>
  <si>
    <t xml:space="preserve"> 212LZ508</t>
  </si>
  <si>
    <t xml:space="preserve"> 212LZ4Э8</t>
  </si>
  <si>
    <t xml:space="preserve"> 212LZ4L3</t>
  </si>
  <si>
    <t xml:space="preserve"> 212LZ510</t>
  </si>
  <si>
    <t>212LZ4U8</t>
  </si>
  <si>
    <t>212LZ3Э4</t>
  </si>
  <si>
    <t>212LZ505</t>
  </si>
  <si>
    <t>212LZ521</t>
  </si>
  <si>
    <t xml:space="preserve">от «00»                    2024 г. </t>
  </si>
  <si>
    <t>212LZ528</t>
  </si>
  <si>
    <t>14000R3030</t>
  </si>
  <si>
    <t>14000R3040</t>
  </si>
  <si>
    <t>14000R0500</t>
  </si>
  <si>
    <t>Вода</t>
  </si>
  <si>
    <t>6200021010</t>
  </si>
  <si>
    <t>продуктовые наборы (ноябрь) Ф</t>
  </si>
  <si>
    <t>ООО "ПРОМЕНАД"</t>
  </si>
  <si>
    <t>ГБОУ "ШКОЛА № 5 Г.О. ГОРЛОВКА"</t>
  </si>
  <si>
    <t>ГБОУ "ШКОЛА № 10 Г.О.ГОРЛОВКА"</t>
  </si>
  <si>
    <t>ГБОУ "ШКОЛА № 12 Г. О. ГОРЛОВКА"</t>
  </si>
  <si>
    <t>ГБОУ "ЛИЦЕЙ № 14 "ЛИДЕР" Г. О. ГОРЛОВКА"</t>
  </si>
  <si>
    <t xml:space="preserve"> ГБОУ "ШКОЛА № 38 Г. О. ГОРЛОВКА"</t>
  </si>
  <si>
    <t>ГБОУ "ШКОЛА № 52 ИМЕНИ ОЛЬГИ КАЧУРЫ Г.О. ГОРЛОВКА"</t>
  </si>
  <si>
    <t>(906070214000R3040612)(08-01) Пер. субсидии БУ на орг беспл гор пит обуч за сч. мбт,пр-х из фед.б. согл Пост. Прав-а ДНР от 30.12.2023.№118-6,заявки на фин от 10.12.2024 №07/258 (АК 24-53040-00000-00002)</t>
  </si>
  <si>
    <t>Субсидия бюджетному учреждению на организацию бесплатного горячего питания обучающихся, за счет межбюджетных трансфертов, предоставляемых из федерального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</si>
</sst>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6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b/>
      <sz val="16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5" fillId="0" borderId="0"/>
    <xf numFmtId="0" fontId="16" fillId="0" borderId="0">
      <alignment horizontal="center" vertical="center"/>
    </xf>
    <xf numFmtId="0" fontId="17" fillId="0" borderId="0"/>
  </cellStyleXfs>
  <cellXfs count="214">
    <xf numFmtId="0" fontId="0" fillId="0" borderId="0" xfId="0"/>
    <xf numFmtId="0" fontId="4" fillId="0" borderId="0" xfId="0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/>
    </xf>
    <xf numFmtId="49" fontId="3" fillId="0" borderId="0" xfId="1" applyNumberFormat="1" applyFont="1" applyFill="1" applyAlignment="1">
      <alignment horizontal="right"/>
    </xf>
    <xf numFmtId="0" fontId="0" fillId="0" borderId="0" xfId="0" applyFill="1"/>
    <xf numFmtId="1" fontId="5" fillId="0" borderId="6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justify" wrapText="1"/>
    </xf>
    <xf numFmtId="1" fontId="7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0" fontId="6" fillId="0" borderId="0" xfId="1" applyNumberFormat="1" applyFont="1" applyFill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5" fillId="0" borderId="6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4" fontId="5" fillId="0" borderId="0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/>
    <xf numFmtId="49" fontId="5" fillId="0" borderId="0" xfId="1" applyNumberFormat="1" applyFont="1" applyFill="1" applyAlignment="1">
      <alignment horizontal="center" wrapText="1"/>
    </xf>
    <xf numFmtId="49" fontId="5" fillId="0" borderId="0" xfId="0" applyNumberFormat="1" applyFont="1" applyFill="1" applyBorder="1" applyAlignment="1">
      <alignment horizontal="center" vertical="justify" wrapText="1"/>
    </xf>
    <xf numFmtId="49" fontId="4" fillId="0" borderId="0" xfId="0" applyNumberFormat="1" applyFont="1" applyFill="1" applyAlignment="1">
      <alignment wrapText="1"/>
    </xf>
    <xf numFmtId="49" fontId="5" fillId="0" borderId="0" xfId="1" applyNumberFormat="1" applyFont="1" applyFill="1" applyAlignment="1">
      <alignment horizontal="center"/>
    </xf>
    <xf numFmtId="49" fontId="7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49" fontId="0" fillId="0" borderId="0" xfId="0" applyNumberFormat="1" applyFill="1" applyAlignment="1">
      <alignment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1" fontId="5" fillId="3" borderId="6" xfId="1" applyNumberFormat="1" applyFont="1" applyFill="1" applyBorder="1" applyAlignment="1">
      <alignment horizontal="center" vertical="center" wrapText="1"/>
    </xf>
    <xf numFmtId="49" fontId="5" fillId="3" borderId="6" xfId="1" applyNumberFormat="1" applyFont="1" applyFill="1" applyBorder="1" applyAlignment="1">
      <alignment horizontal="center" vertical="center" wrapText="1"/>
    </xf>
    <xf numFmtId="1" fontId="5" fillId="4" borderId="6" xfId="1" applyNumberFormat="1" applyFont="1" applyFill="1" applyBorder="1" applyAlignment="1">
      <alignment horizontal="center" vertical="center" wrapText="1"/>
    </xf>
    <xf numFmtId="49" fontId="5" fillId="4" borderId="6" xfId="1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/>
    </xf>
    <xf numFmtId="1" fontId="18" fillId="0" borderId="6" xfId="1" applyNumberFormat="1" applyFont="1" applyFill="1" applyBorder="1" applyAlignment="1">
      <alignment horizontal="center" vertical="center" wrapText="1"/>
    </xf>
    <xf numFmtId="49" fontId="18" fillId="0" borderId="6" xfId="1" applyNumberFormat="1" applyFont="1" applyFill="1" applyBorder="1" applyAlignment="1">
      <alignment horizontal="center" vertical="center" wrapText="1"/>
    </xf>
    <xf numFmtId="1" fontId="11" fillId="0" borderId="6" xfId="1" applyNumberFormat="1" applyFont="1" applyFill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center" vertical="center" wrapText="1"/>
    </xf>
    <xf numFmtId="4" fontId="11" fillId="0" borderId="6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wrapText="1"/>
    </xf>
    <xf numFmtId="49" fontId="11" fillId="0" borderId="0" xfId="1" applyNumberFormat="1" applyFont="1" applyFill="1" applyBorder="1" applyAlignment="1">
      <alignment vertical="center" wrapText="1"/>
    </xf>
    <xf numFmtId="49" fontId="18" fillId="0" borderId="0" xfId="1" applyNumberFormat="1" applyFont="1" applyFill="1" applyAlignment="1">
      <alignment horizontal="center" wrapText="1"/>
    </xf>
    <xf numFmtId="0" fontId="18" fillId="0" borderId="0" xfId="1" applyFont="1" applyFill="1" applyAlignment="1">
      <alignment horizontal="center"/>
    </xf>
    <xf numFmtId="49" fontId="18" fillId="0" borderId="0" xfId="1" applyNumberFormat="1" applyFont="1" applyFill="1" applyAlignment="1">
      <alignment horizontal="center"/>
    </xf>
    <xf numFmtId="0" fontId="18" fillId="0" borderId="0" xfId="1" applyNumberFormat="1" applyFont="1" applyFill="1" applyAlignment="1">
      <alignment horizontal="center"/>
    </xf>
    <xf numFmtId="49" fontId="11" fillId="0" borderId="0" xfId="1" applyNumberFormat="1" applyFont="1" applyFill="1" applyAlignment="1">
      <alignment horizontal="right"/>
    </xf>
    <xf numFmtId="0" fontId="18" fillId="0" borderId="6" xfId="1" applyNumberFormat="1" applyFont="1" applyFill="1" applyBorder="1" applyAlignment="1">
      <alignment horizontal="center" vertical="center" wrapText="1"/>
    </xf>
    <xf numFmtId="4" fontId="18" fillId="0" borderId="6" xfId="1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11" fillId="2" borderId="6" xfId="1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1" fontId="11" fillId="2" borderId="6" xfId="1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center" vertical="center"/>
    </xf>
    <xf numFmtId="1" fontId="18" fillId="2" borderId="6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justify" wrapText="1"/>
    </xf>
    <xf numFmtId="49" fontId="18" fillId="0" borderId="0" xfId="0" applyNumberFormat="1" applyFont="1" applyFill="1" applyBorder="1" applyAlignment="1">
      <alignment horizontal="center" vertical="justify" wrapText="1"/>
    </xf>
    <xf numFmtId="49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10" fontId="11" fillId="0" borderId="0" xfId="1" applyNumberFormat="1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right"/>
    </xf>
    <xf numFmtId="0" fontId="10" fillId="5" borderId="6" xfId="0" applyFont="1" applyFill="1" applyBorder="1"/>
    <xf numFmtId="2" fontId="7" fillId="5" borderId="6" xfId="0" applyNumberFormat="1" applyFont="1" applyFill="1" applyBorder="1" applyAlignment="1">
      <alignment vertical="center" wrapText="1"/>
    </xf>
    <xf numFmtId="49" fontId="7" fillId="5" borderId="6" xfId="1" applyNumberFormat="1" applyFont="1" applyFill="1" applyBorder="1" applyAlignment="1">
      <alignment horizontal="center" vertical="center" wrapText="1"/>
    </xf>
    <xf numFmtId="49" fontId="8" fillId="5" borderId="6" xfId="1" applyNumberFormat="1" applyFont="1" applyFill="1" applyBorder="1" applyAlignment="1">
      <alignment horizontal="center" vertical="center" wrapText="1"/>
    </xf>
    <xf numFmtId="0" fontId="10" fillId="5" borderId="0" xfId="0" applyFont="1" applyFill="1"/>
    <xf numFmtId="0" fontId="4" fillId="0" borderId="0" xfId="0" applyFont="1" applyFill="1" applyAlignment="1">
      <alignment horizontal="right"/>
    </xf>
    <xf numFmtId="49" fontId="5" fillId="0" borderId="2" xfId="1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/>
    </xf>
    <xf numFmtId="1" fontId="13" fillId="0" borderId="6" xfId="1" applyNumberFormat="1" applyFont="1" applyFill="1" applyBorder="1" applyAlignment="1">
      <alignment horizontal="center" vertical="center" wrapText="1"/>
    </xf>
    <xf numFmtId="4" fontId="18" fillId="6" borderId="6" xfId="1" applyNumberFormat="1" applyFont="1" applyFill="1" applyBorder="1" applyAlignment="1">
      <alignment horizontal="center" vertical="center" wrapText="1"/>
    </xf>
    <xf numFmtId="49" fontId="19" fillId="0" borderId="6" xfId="1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wrapText="1"/>
    </xf>
    <xf numFmtId="0" fontId="23" fillId="0" borderId="0" xfId="0" applyFont="1" applyFill="1"/>
    <xf numFmtId="49" fontId="13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wrapText="1"/>
    </xf>
    <xf numFmtId="0" fontId="24" fillId="0" borderId="0" xfId="0" applyFont="1" applyFill="1"/>
    <xf numFmtId="49" fontId="18" fillId="0" borderId="6" xfId="0" applyNumberFormat="1" applyFont="1" applyFill="1" applyBorder="1" applyAlignment="1">
      <alignment horizontal="center" wrapText="1"/>
    </xf>
    <xf numFmtId="49" fontId="25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wrapText="1"/>
    </xf>
    <xf numFmtId="0" fontId="26" fillId="0" borderId="0" xfId="0" applyFont="1" applyFill="1"/>
    <xf numFmtId="0" fontId="27" fillId="0" borderId="0" xfId="0" applyFont="1" applyFill="1"/>
    <xf numFmtId="4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/>
    <xf numFmtId="0" fontId="18" fillId="2" borderId="6" xfId="0" applyFont="1" applyFill="1" applyBorder="1"/>
    <xf numFmtId="0" fontId="28" fillId="0" borderId="0" xfId="0" applyFont="1" applyFill="1"/>
    <xf numFmtId="0" fontId="11" fillId="0" borderId="0" xfId="1" applyNumberFormat="1" applyFont="1" applyFill="1" applyBorder="1" applyAlignment="1">
      <alignment vertical="center" wrapText="1"/>
    </xf>
    <xf numFmtId="49" fontId="29" fillId="0" borderId="0" xfId="0" applyNumberFormat="1" applyFont="1" applyFill="1" applyAlignment="1">
      <alignment wrapText="1"/>
    </xf>
    <xf numFmtId="0" fontId="29" fillId="0" borderId="0" xfId="0" applyFont="1" applyFill="1" applyAlignment="1">
      <alignment wrapText="1"/>
    </xf>
    <xf numFmtId="0" fontId="29" fillId="0" borderId="0" xfId="0" applyFont="1" applyFill="1"/>
    <xf numFmtId="49" fontId="29" fillId="0" borderId="0" xfId="0" applyNumberFormat="1" applyFont="1" applyFill="1"/>
    <xf numFmtId="0" fontId="29" fillId="0" borderId="0" xfId="0" applyNumberFormat="1" applyFont="1" applyFill="1"/>
    <xf numFmtId="49" fontId="18" fillId="0" borderId="0" xfId="0" applyNumberFormat="1" applyFont="1" applyFill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Alignment="1">
      <alignment horizontal="right"/>
    </xf>
    <xf numFmtId="49" fontId="22" fillId="0" borderId="0" xfId="0" applyNumberFormat="1" applyFont="1" applyFill="1" applyAlignment="1">
      <alignment wrapText="1"/>
    </xf>
    <xf numFmtId="0" fontId="22" fillId="0" borderId="0" xfId="0" applyFont="1" applyFill="1" applyAlignment="1">
      <alignment wrapText="1"/>
    </xf>
    <xf numFmtId="2" fontId="22" fillId="0" borderId="0" xfId="0" applyNumberFormat="1" applyFont="1" applyFill="1"/>
    <xf numFmtId="4" fontId="23" fillId="0" borderId="0" xfId="0" applyNumberFormat="1" applyFont="1" applyFill="1"/>
    <xf numFmtId="49" fontId="22" fillId="0" borderId="0" xfId="0" applyNumberFormat="1" applyFont="1" applyFill="1"/>
    <xf numFmtId="0" fontId="22" fillId="0" borderId="0" xfId="0" applyNumberFormat="1" applyFont="1" applyFill="1"/>
    <xf numFmtId="0" fontId="22" fillId="0" borderId="0" xfId="0" applyNumberFormat="1" applyFont="1" applyFill="1" applyAlignment="1"/>
    <xf numFmtId="4" fontId="22" fillId="0" borderId="0" xfId="0" applyNumberFormat="1" applyFont="1" applyFill="1"/>
    <xf numFmtId="0" fontId="3" fillId="0" borderId="0" xfId="1" applyFont="1" applyFill="1" applyBorder="1" applyAlignment="1"/>
    <xf numFmtId="4" fontId="3" fillId="0" borderId="0" xfId="1" applyNumberFormat="1" applyFont="1" applyFill="1" applyBorder="1" applyAlignment="1"/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49" fontId="5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5" fillId="0" borderId="6" xfId="0" applyFont="1" applyFill="1" applyBorder="1" applyAlignment="1">
      <alignment vertical="center" wrapText="1"/>
    </xf>
    <xf numFmtId="4" fontId="11" fillId="0" borderId="0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4" fontId="23" fillId="0" borderId="6" xfId="0" applyNumberFormat="1" applyFont="1" applyFill="1" applyBorder="1" applyAlignment="1">
      <alignment horizont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Alignment="1">
      <alignment horizontal="right"/>
    </xf>
    <xf numFmtId="49" fontId="5" fillId="0" borderId="6" xfId="1" applyNumberFormat="1" applyFont="1" applyFill="1" applyBorder="1" applyAlignment="1">
      <alignment horizontal="center" vertical="center" wrapText="1"/>
    </xf>
    <xf numFmtId="49" fontId="8" fillId="5" borderId="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1" applyNumberFormat="1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32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center" wrapText="1"/>
    </xf>
    <xf numFmtId="0" fontId="29" fillId="0" borderId="6" xfId="0" applyFont="1" applyFill="1" applyBorder="1"/>
    <xf numFmtId="49" fontId="29" fillId="0" borderId="6" xfId="0" applyNumberFormat="1" applyFont="1" applyFill="1" applyBorder="1" applyAlignment="1">
      <alignment wrapText="1"/>
    </xf>
    <xf numFmtId="49" fontId="29" fillId="0" borderId="6" xfId="0" applyNumberFormat="1" applyFont="1" applyFill="1" applyBorder="1"/>
    <xf numFmtId="0" fontId="29" fillId="0" borderId="6" xfId="0" applyNumberFormat="1" applyFont="1" applyFill="1" applyBorder="1"/>
    <xf numFmtId="49" fontId="11" fillId="0" borderId="6" xfId="0" applyNumberFormat="1" applyFont="1" applyFill="1" applyBorder="1" applyAlignment="1">
      <alignment horizontal="center" vertical="center"/>
    </xf>
    <xf numFmtId="49" fontId="5" fillId="7" borderId="6" xfId="1" applyNumberFormat="1" applyFont="1" applyFill="1" applyBorder="1" applyAlignment="1">
      <alignment horizontal="center" vertical="center" wrapText="1"/>
    </xf>
    <xf numFmtId="1" fontId="5" fillId="7" borderId="6" xfId="1" applyNumberFormat="1" applyFont="1" applyFill="1" applyBorder="1" applyAlignment="1">
      <alignment horizontal="center" vertical="center" wrapText="1"/>
    </xf>
    <xf numFmtId="1" fontId="1" fillId="7" borderId="6" xfId="1" applyNumberFormat="1" applyFont="1" applyFill="1" applyBorder="1" applyAlignment="1">
      <alignment horizontal="center" vertical="center" wrapText="1"/>
    </xf>
    <xf numFmtId="49" fontId="18" fillId="6" borderId="6" xfId="1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/>
    </xf>
    <xf numFmtId="0" fontId="18" fillId="6" borderId="6" xfId="1" applyNumberFormat="1" applyFont="1" applyFill="1" applyBorder="1" applyAlignment="1">
      <alignment horizontal="center" vertical="center" wrapText="1"/>
    </xf>
    <xf numFmtId="49" fontId="18" fillId="7" borderId="6" xfId="1" applyNumberFormat="1" applyFont="1" applyFill="1" applyBorder="1" applyAlignment="1">
      <alignment horizontal="center" vertical="center" wrapText="1"/>
    </xf>
    <xf numFmtId="49" fontId="18" fillId="7" borderId="6" xfId="0" applyNumberFormat="1" applyFont="1" applyFill="1" applyBorder="1" applyAlignment="1">
      <alignment horizontal="center" vertical="center"/>
    </xf>
    <xf numFmtId="0" fontId="18" fillId="7" borderId="6" xfId="1" applyNumberFormat="1" applyFont="1" applyFill="1" applyBorder="1" applyAlignment="1">
      <alignment horizontal="center" vertical="center" wrapText="1"/>
    </xf>
    <xf numFmtId="4" fontId="18" fillId="7" borderId="6" xfId="1" applyNumberFormat="1" applyFont="1" applyFill="1" applyBorder="1" applyAlignment="1">
      <alignment horizontal="center" vertical="center" wrapText="1"/>
    </xf>
    <xf numFmtId="49" fontId="1" fillId="7" borderId="6" xfId="1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/>
    </xf>
    <xf numFmtId="0" fontId="1" fillId="7" borderId="6" xfId="1" applyFont="1" applyFill="1" applyBorder="1" applyAlignment="1">
      <alignment horizontal="center" vertical="center" wrapText="1"/>
    </xf>
    <xf numFmtId="1" fontId="14" fillId="7" borderId="6" xfId="1" applyNumberFormat="1" applyFont="1" applyFill="1" applyBorder="1" applyAlignment="1">
      <alignment horizontal="center" vertical="center" wrapText="1"/>
    </xf>
    <xf numFmtId="14" fontId="4" fillId="7" borderId="6" xfId="0" applyNumberFormat="1" applyFont="1" applyFill="1" applyBorder="1" applyAlignment="1">
      <alignment horizontal="center" wrapText="1"/>
    </xf>
    <xf numFmtId="43" fontId="5" fillId="7" borderId="6" xfId="0" applyNumberFormat="1" applyFont="1" applyFill="1" applyBorder="1" applyAlignment="1">
      <alignment vertical="center"/>
    </xf>
    <xf numFmtId="0" fontId="1" fillId="7" borderId="0" xfId="0" applyFont="1" applyFill="1" applyAlignment="1">
      <alignment horizontal="left" vertical="center"/>
    </xf>
    <xf numFmtId="4" fontId="18" fillId="8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 wrapText="1"/>
    </xf>
    <xf numFmtId="1" fontId="18" fillId="0" borderId="13" xfId="1" applyNumberFormat="1" applyFont="1" applyFill="1" applyBorder="1" applyAlignment="1">
      <alignment horizontal="center" vertical="center" wrapText="1"/>
    </xf>
    <xf numFmtId="1" fontId="18" fillId="0" borderId="5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1" fontId="11" fillId="2" borderId="2" xfId="1" applyNumberFormat="1" applyFont="1" applyFill="1" applyBorder="1" applyAlignment="1">
      <alignment horizontal="center" vertical="center" wrapText="1"/>
    </xf>
    <xf numFmtId="1" fontId="11" fillId="2" borderId="3" xfId="1" applyNumberFormat="1" applyFont="1" applyFill="1" applyBorder="1" applyAlignment="1">
      <alignment horizontal="center" vertical="center" wrapText="1"/>
    </xf>
    <xf numFmtId="1" fontId="11" fillId="2" borderId="4" xfId="1" applyNumberFormat="1" applyFont="1" applyFill="1" applyBorder="1" applyAlignment="1">
      <alignment horizontal="center" vertical="center" wrapText="1"/>
    </xf>
    <xf numFmtId="1" fontId="18" fillId="7" borderId="1" xfId="1" applyNumberFormat="1" applyFont="1" applyFill="1" applyBorder="1" applyAlignment="1">
      <alignment horizontal="center" vertical="center" wrapText="1"/>
    </xf>
    <xf numFmtId="1" fontId="18" fillId="7" borderId="13" xfId="1" applyNumberFormat="1" applyFont="1" applyFill="1" applyBorder="1" applyAlignment="1">
      <alignment horizontal="center" vertical="center" wrapText="1"/>
    </xf>
    <xf numFmtId="1" fontId="18" fillId="7" borderId="5" xfId="1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 wrapText="1"/>
    </xf>
  </cellXfs>
  <cellStyles count="5">
    <cellStyle name="S16" xfId="3"/>
    <cellStyle name="Обычный" xfId="0" builtinId="0"/>
    <cellStyle name="Обычный 2" xfId="2"/>
    <cellStyle name="Обычный 2 4" xfId="4"/>
    <cellStyle name="Обычный_Додатки приказ 20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view="pageBreakPreview" topLeftCell="A106" zoomScale="85" zoomScaleNormal="80" zoomScaleSheetLayoutView="85" workbookViewId="0">
      <selection activeCell="D114" sqref="D114"/>
    </sheetView>
  </sheetViews>
  <sheetFormatPr defaultRowHeight="15.75" x14ac:dyDescent="0.25"/>
  <cols>
    <col min="1" max="1" width="4.42578125" style="75" customWidth="1"/>
    <col min="2" max="2" width="12.140625" style="1" customWidth="1"/>
    <col min="3" max="4" width="41.85546875" style="1" customWidth="1"/>
    <col min="5" max="5" width="21" style="1" customWidth="1"/>
    <col min="6" max="6" width="22.85546875" style="32" customWidth="1"/>
    <col min="7" max="7" width="16.7109375" style="1" customWidth="1"/>
    <col min="8" max="16384" width="9.140625" style="1"/>
  </cols>
  <sheetData>
    <row r="1" spans="1:7" ht="15.75" customHeight="1" x14ac:dyDescent="0.25">
      <c r="A1" s="167" t="s">
        <v>163</v>
      </c>
      <c r="B1" s="167" t="s">
        <v>149</v>
      </c>
      <c r="C1" s="167" t="s">
        <v>5</v>
      </c>
      <c r="D1" s="167" t="s">
        <v>164</v>
      </c>
      <c r="E1" s="165" t="s">
        <v>220</v>
      </c>
      <c r="F1" s="166" t="s">
        <v>343</v>
      </c>
    </row>
    <row r="2" spans="1:7" x14ac:dyDescent="0.25">
      <c r="A2" s="168"/>
      <c r="B2" s="168"/>
      <c r="C2" s="168"/>
      <c r="D2" s="168"/>
      <c r="E2" s="165"/>
      <c r="F2" s="166"/>
    </row>
    <row r="3" spans="1:7" x14ac:dyDescent="0.25">
      <c r="A3" s="7">
        <v>1</v>
      </c>
      <c r="B3" s="7">
        <v>2</v>
      </c>
      <c r="C3" s="7">
        <v>3</v>
      </c>
      <c r="D3" s="7">
        <v>4</v>
      </c>
      <c r="E3" s="7">
        <v>12</v>
      </c>
      <c r="F3" s="7">
        <v>15</v>
      </c>
    </row>
    <row r="4" spans="1:7" ht="31.5" x14ac:dyDescent="0.25">
      <c r="A4" s="7">
        <v>1</v>
      </c>
      <c r="B4" s="16" t="s">
        <v>141</v>
      </c>
      <c r="C4" s="7" t="s">
        <v>7</v>
      </c>
      <c r="D4" s="7" t="s">
        <v>155</v>
      </c>
      <c r="E4" s="23" t="s">
        <v>221</v>
      </c>
      <c r="F4" s="76" t="s">
        <v>344</v>
      </c>
    </row>
    <row r="5" spans="1:7" s="74" customFormat="1" x14ac:dyDescent="0.25">
      <c r="A5" s="69"/>
      <c r="B5" s="70"/>
      <c r="C5" s="71"/>
      <c r="D5" s="71" t="s">
        <v>123</v>
      </c>
      <c r="E5" s="73"/>
      <c r="F5" s="133"/>
      <c r="G5" s="1"/>
    </row>
    <row r="6" spans="1:7" ht="63" x14ac:dyDescent="0.25">
      <c r="A6" s="7">
        <v>1</v>
      </c>
      <c r="B6" s="7">
        <v>35063771</v>
      </c>
      <c r="C6" s="7" t="s">
        <v>8</v>
      </c>
      <c r="D6" s="7" t="s">
        <v>541</v>
      </c>
      <c r="E6" s="23" t="s">
        <v>222</v>
      </c>
      <c r="F6" s="76" t="s">
        <v>345</v>
      </c>
    </row>
    <row r="7" spans="1:7" ht="47.25" x14ac:dyDescent="0.25">
      <c r="A7" s="7">
        <v>2</v>
      </c>
      <c r="B7" s="7">
        <v>35783015</v>
      </c>
      <c r="C7" s="7" t="s">
        <v>9</v>
      </c>
      <c r="D7" s="7" t="s">
        <v>542</v>
      </c>
      <c r="E7" s="23" t="s">
        <v>223</v>
      </c>
      <c r="F7" s="76" t="s">
        <v>346</v>
      </c>
    </row>
    <row r="8" spans="1:7" ht="63" x14ac:dyDescent="0.25">
      <c r="A8" s="7">
        <v>3</v>
      </c>
      <c r="B8" s="7">
        <v>35063745</v>
      </c>
      <c r="C8" s="7" t="s">
        <v>10</v>
      </c>
      <c r="D8" s="7" t="s">
        <v>543</v>
      </c>
      <c r="E8" s="23" t="s">
        <v>224</v>
      </c>
      <c r="F8" s="76" t="s">
        <v>347</v>
      </c>
    </row>
    <row r="9" spans="1:7" ht="63" x14ac:dyDescent="0.25">
      <c r="A9" s="7">
        <v>4</v>
      </c>
      <c r="B9" s="7">
        <v>35063677</v>
      </c>
      <c r="C9" s="7" t="s">
        <v>11</v>
      </c>
      <c r="D9" s="7" t="s">
        <v>544</v>
      </c>
      <c r="E9" s="23" t="s">
        <v>225</v>
      </c>
      <c r="F9" s="76" t="s">
        <v>348</v>
      </c>
    </row>
    <row r="10" spans="1:7" ht="47.25" x14ac:dyDescent="0.25">
      <c r="A10" s="7">
        <v>5</v>
      </c>
      <c r="B10" s="7">
        <v>26288731</v>
      </c>
      <c r="C10" s="7" t="s">
        <v>12</v>
      </c>
      <c r="D10" s="7" t="s">
        <v>196</v>
      </c>
      <c r="E10" s="23" t="s">
        <v>226</v>
      </c>
      <c r="F10" s="134" t="s">
        <v>349</v>
      </c>
    </row>
    <row r="11" spans="1:7" ht="47.25" x14ac:dyDescent="0.25">
      <c r="A11" s="7">
        <v>6</v>
      </c>
      <c r="B11" s="7">
        <v>35783125</v>
      </c>
      <c r="C11" s="7" t="s">
        <v>13</v>
      </c>
      <c r="D11" s="7" t="s">
        <v>545</v>
      </c>
      <c r="E11" s="23" t="s">
        <v>227</v>
      </c>
      <c r="F11" s="134" t="s">
        <v>350</v>
      </c>
    </row>
    <row r="12" spans="1:7" ht="63" x14ac:dyDescent="0.25">
      <c r="A12" s="7">
        <v>7</v>
      </c>
      <c r="B12" s="7">
        <v>35782962</v>
      </c>
      <c r="C12" s="7" t="s">
        <v>14</v>
      </c>
      <c r="D12" s="7" t="s">
        <v>546</v>
      </c>
      <c r="E12" s="23" t="s">
        <v>228</v>
      </c>
      <c r="F12" s="134" t="s">
        <v>351</v>
      </c>
    </row>
    <row r="13" spans="1:7" ht="47.25" x14ac:dyDescent="0.25">
      <c r="A13" s="7">
        <v>8</v>
      </c>
      <c r="B13" s="7">
        <v>35782891</v>
      </c>
      <c r="C13" s="7" t="s">
        <v>15</v>
      </c>
      <c r="D13" s="7" t="s">
        <v>547</v>
      </c>
      <c r="E13" s="23" t="s">
        <v>229</v>
      </c>
      <c r="F13" s="134" t="s">
        <v>352</v>
      </c>
    </row>
    <row r="14" spans="1:7" ht="47.25" x14ac:dyDescent="0.25">
      <c r="A14" s="7">
        <v>9</v>
      </c>
      <c r="B14" s="7">
        <v>35063750</v>
      </c>
      <c r="C14" s="7" t="s">
        <v>16</v>
      </c>
      <c r="D14" s="7" t="s">
        <v>548</v>
      </c>
      <c r="E14" s="23" t="s">
        <v>230</v>
      </c>
      <c r="F14" s="134" t="s">
        <v>353</v>
      </c>
    </row>
    <row r="15" spans="1:7" ht="47.25" x14ac:dyDescent="0.25">
      <c r="A15" s="7">
        <v>10</v>
      </c>
      <c r="B15" s="7">
        <v>35626809</v>
      </c>
      <c r="C15" s="7" t="s">
        <v>17</v>
      </c>
      <c r="D15" s="7" t="s">
        <v>549</v>
      </c>
      <c r="E15" s="23" t="s">
        <v>231</v>
      </c>
      <c r="F15" s="134" t="s">
        <v>354</v>
      </c>
    </row>
    <row r="16" spans="1:7" ht="63" x14ac:dyDescent="0.25">
      <c r="A16" s="7">
        <v>11</v>
      </c>
      <c r="B16" s="7">
        <v>34928816</v>
      </c>
      <c r="C16" s="7" t="s">
        <v>18</v>
      </c>
      <c r="D16" s="7" t="s">
        <v>550</v>
      </c>
      <c r="E16" s="23" t="s">
        <v>232</v>
      </c>
      <c r="F16" s="134" t="s">
        <v>355</v>
      </c>
    </row>
    <row r="17" spans="1:6" ht="63" x14ac:dyDescent="0.25">
      <c r="A17" s="7">
        <v>12</v>
      </c>
      <c r="B17" s="7">
        <v>35783020</v>
      </c>
      <c r="C17" s="7" t="s">
        <v>19</v>
      </c>
      <c r="D17" s="7" t="s">
        <v>551</v>
      </c>
      <c r="E17" s="23" t="s">
        <v>233</v>
      </c>
      <c r="F17" s="134" t="s">
        <v>356</v>
      </c>
    </row>
    <row r="18" spans="1:6" ht="63" x14ac:dyDescent="0.25">
      <c r="A18" s="7">
        <v>13</v>
      </c>
      <c r="B18" s="7">
        <v>26444556</v>
      </c>
      <c r="C18" s="7" t="s">
        <v>20</v>
      </c>
      <c r="D18" s="7" t="s">
        <v>197</v>
      </c>
      <c r="E18" s="23" t="s">
        <v>234</v>
      </c>
      <c r="F18" s="134" t="s">
        <v>357</v>
      </c>
    </row>
    <row r="19" spans="1:6" ht="47.25" x14ac:dyDescent="0.25">
      <c r="A19" s="7">
        <v>14</v>
      </c>
      <c r="B19" s="7">
        <v>35782907</v>
      </c>
      <c r="C19" s="7" t="s">
        <v>21</v>
      </c>
      <c r="D19" s="7" t="s">
        <v>552</v>
      </c>
      <c r="E19" s="23" t="s">
        <v>235</v>
      </c>
      <c r="F19" s="134" t="s">
        <v>358</v>
      </c>
    </row>
    <row r="20" spans="1:6" ht="47.25" x14ac:dyDescent="0.25">
      <c r="A20" s="7">
        <v>15</v>
      </c>
      <c r="B20" s="7">
        <v>35782954</v>
      </c>
      <c r="C20" s="7" t="s">
        <v>22</v>
      </c>
      <c r="D20" s="7" t="s">
        <v>198</v>
      </c>
      <c r="E20" s="23" t="s">
        <v>236</v>
      </c>
      <c r="F20" s="134" t="s">
        <v>359</v>
      </c>
    </row>
    <row r="21" spans="1:6" ht="47.25" x14ac:dyDescent="0.25">
      <c r="A21" s="7">
        <v>16</v>
      </c>
      <c r="B21" s="7">
        <v>35782928</v>
      </c>
      <c r="C21" s="7" t="s">
        <v>23</v>
      </c>
      <c r="D21" s="147" t="s">
        <v>553</v>
      </c>
      <c r="E21" s="23" t="s">
        <v>237</v>
      </c>
      <c r="F21" s="134" t="s">
        <v>360</v>
      </c>
    </row>
    <row r="22" spans="1:6" ht="47.25" x14ac:dyDescent="0.25">
      <c r="A22" s="7">
        <v>17</v>
      </c>
      <c r="B22" s="7">
        <v>26444542</v>
      </c>
      <c r="C22" s="7" t="s">
        <v>24</v>
      </c>
      <c r="D22" s="7" t="s">
        <v>199</v>
      </c>
      <c r="E22" s="23" t="s">
        <v>238</v>
      </c>
      <c r="F22" s="134" t="s">
        <v>361</v>
      </c>
    </row>
    <row r="23" spans="1:6" ht="48" customHeight="1" x14ac:dyDescent="0.25">
      <c r="A23" s="7">
        <v>18</v>
      </c>
      <c r="B23" s="7">
        <v>33844332</v>
      </c>
      <c r="C23" s="7" t="s">
        <v>25</v>
      </c>
      <c r="D23" s="147" t="s">
        <v>554</v>
      </c>
      <c r="E23" s="23" t="s">
        <v>239</v>
      </c>
      <c r="F23" s="134" t="s">
        <v>362</v>
      </c>
    </row>
    <row r="24" spans="1:6" ht="63" x14ac:dyDescent="0.25">
      <c r="A24" s="7">
        <v>19</v>
      </c>
      <c r="B24" s="7">
        <v>35063703</v>
      </c>
      <c r="C24" s="7" t="s">
        <v>26</v>
      </c>
      <c r="D24" s="147" t="s">
        <v>555</v>
      </c>
      <c r="E24" s="23" t="s">
        <v>240</v>
      </c>
      <c r="F24" s="134" t="s">
        <v>363</v>
      </c>
    </row>
    <row r="25" spans="1:6" ht="47.25" x14ac:dyDescent="0.25">
      <c r="A25" s="7">
        <v>20</v>
      </c>
      <c r="B25" s="7">
        <v>35783110</v>
      </c>
      <c r="C25" s="7" t="s">
        <v>27</v>
      </c>
      <c r="D25" s="147" t="s">
        <v>556</v>
      </c>
      <c r="E25" s="23" t="s">
        <v>241</v>
      </c>
      <c r="F25" s="134" t="s">
        <v>364</v>
      </c>
    </row>
    <row r="26" spans="1:6" ht="47.25" x14ac:dyDescent="0.25">
      <c r="A26" s="7">
        <v>21</v>
      </c>
      <c r="B26" s="7">
        <v>35782996</v>
      </c>
      <c r="C26" s="7" t="s">
        <v>28</v>
      </c>
      <c r="D26" s="147" t="s">
        <v>557</v>
      </c>
      <c r="E26" s="23" t="s">
        <v>242</v>
      </c>
      <c r="F26" s="134" t="s">
        <v>365</v>
      </c>
    </row>
    <row r="27" spans="1:6" ht="47.25" x14ac:dyDescent="0.25">
      <c r="A27" s="7">
        <v>22</v>
      </c>
      <c r="B27" s="7">
        <v>33317802</v>
      </c>
      <c r="C27" s="7" t="s">
        <v>29</v>
      </c>
      <c r="D27" s="147" t="s">
        <v>558</v>
      </c>
      <c r="E27" s="23" t="s">
        <v>243</v>
      </c>
      <c r="F27" s="134" t="s">
        <v>366</v>
      </c>
    </row>
    <row r="28" spans="1:6" ht="63" x14ac:dyDescent="0.25">
      <c r="A28" s="7">
        <v>23</v>
      </c>
      <c r="B28" s="7">
        <v>35063739</v>
      </c>
      <c r="C28" s="7" t="s">
        <v>30</v>
      </c>
      <c r="D28" s="147" t="s">
        <v>559</v>
      </c>
      <c r="E28" s="23" t="s">
        <v>244</v>
      </c>
      <c r="F28" s="134" t="s">
        <v>367</v>
      </c>
    </row>
    <row r="29" spans="1:6" ht="47.25" x14ac:dyDescent="0.25">
      <c r="A29" s="7">
        <v>24</v>
      </c>
      <c r="B29" s="7">
        <v>36685776</v>
      </c>
      <c r="C29" s="7" t="s">
        <v>31</v>
      </c>
      <c r="D29" s="148" t="s">
        <v>200</v>
      </c>
      <c r="E29" s="23" t="s">
        <v>245</v>
      </c>
      <c r="F29" s="134" t="s">
        <v>368</v>
      </c>
    </row>
    <row r="30" spans="1:6" ht="47.25" x14ac:dyDescent="0.25">
      <c r="A30" s="7">
        <v>25</v>
      </c>
      <c r="B30" s="7">
        <v>26415844</v>
      </c>
      <c r="C30" s="7" t="s">
        <v>32</v>
      </c>
      <c r="D30" s="147" t="s">
        <v>560</v>
      </c>
      <c r="E30" s="23" t="s">
        <v>246</v>
      </c>
      <c r="F30" s="134" t="s">
        <v>369</v>
      </c>
    </row>
    <row r="31" spans="1:6" ht="47.25" x14ac:dyDescent="0.25">
      <c r="A31" s="7">
        <v>26</v>
      </c>
      <c r="B31" s="7">
        <v>35783151</v>
      </c>
      <c r="C31" s="7" t="s">
        <v>33</v>
      </c>
      <c r="D31" s="147" t="s">
        <v>561</v>
      </c>
      <c r="E31" s="23" t="s">
        <v>247</v>
      </c>
      <c r="F31" s="134" t="s">
        <v>370</v>
      </c>
    </row>
    <row r="32" spans="1:6" ht="47.25" x14ac:dyDescent="0.25">
      <c r="A32" s="7">
        <v>27</v>
      </c>
      <c r="B32" s="7">
        <v>35783057</v>
      </c>
      <c r="C32" s="7" t="s">
        <v>34</v>
      </c>
      <c r="D32" s="147" t="s">
        <v>562</v>
      </c>
      <c r="E32" s="23" t="s">
        <v>248</v>
      </c>
      <c r="F32" s="134" t="s">
        <v>371</v>
      </c>
    </row>
    <row r="33" spans="1:6" ht="47.25" x14ac:dyDescent="0.25">
      <c r="A33" s="7">
        <v>28</v>
      </c>
      <c r="B33" s="7">
        <v>35801746</v>
      </c>
      <c r="C33" s="7" t="s">
        <v>35</v>
      </c>
      <c r="D33" s="147" t="s">
        <v>563</v>
      </c>
      <c r="E33" s="23" t="s">
        <v>249</v>
      </c>
      <c r="F33" s="134" t="s">
        <v>372</v>
      </c>
    </row>
    <row r="34" spans="1:6" ht="63" x14ac:dyDescent="0.25">
      <c r="A34" s="7">
        <v>29</v>
      </c>
      <c r="B34" s="7">
        <v>35063682</v>
      </c>
      <c r="C34" s="7" t="s">
        <v>36</v>
      </c>
      <c r="D34" s="147" t="s">
        <v>564</v>
      </c>
      <c r="E34" s="23" t="s">
        <v>250</v>
      </c>
      <c r="F34" s="134" t="s">
        <v>373</v>
      </c>
    </row>
    <row r="35" spans="1:6" ht="63" x14ac:dyDescent="0.25">
      <c r="A35" s="7">
        <v>30</v>
      </c>
      <c r="B35" s="7">
        <v>35783130</v>
      </c>
      <c r="C35" s="7" t="s">
        <v>37</v>
      </c>
      <c r="D35" s="147" t="s">
        <v>565</v>
      </c>
      <c r="E35" s="23" t="s">
        <v>251</v>
      </c>
      <c r="F35" s="134" t="s">
        <v>374</v>
      </c>
    </row>
    <row r="36" spans="1:6" ht="78.75" x14ac:dyDescent="0.25">
      <c r="A36" s="7">
        <v>31</v>
      </c>
      <c r="B36" s="7">
        <v>35783007</v>
      </c>
      <c r="C36" s="7" t="s">
        <v>38</v>
      </c>
      <c r="D36" s="147" t="s">
        <v>566</v>
      </c>
      <c r="E36" s="23" t="s">
        <v>252</v>
      </c>
      <c r="F36" s="134" t="s">
        <v>375</v>
      </c>
    </row>
    <row r="37" spans="1:6" ht="63" x14ac:dyDescent="0.25">
      <c r="A37" s="7">
        <v>32</v>
      </c>
      <c r="B37" s="7">
        <v>35063766</v>
      </c>
      <c r="C37" s="7" t="s">
        <v>39</v>
      </c>
      <c r="D37" s="147" t="s">
        <v>567</v>
      </c>
      <c r="E37" s="23" t="s">
        <v>253</v>
      </c>
      <c r="F37" s="134" t="s">
        <v>376</v>
      </c>
    </row>
    <row r="38" spans="1:6" ht="63" x14ac:dyDescent="0.25">
      <c r="A38" s="7">
        <v>33</v>
      </c>
      <c r="B38" s="7">
        <v>35783083</v>
      </c>
      <c r="C38" s="7" t="s">
        <v>40</v>
      </c>
      <c r="D38" s="7" t="s">
        <v>201</v>
      </c>
      <c r="E38" s="23" t="s">
        <v>254</v>
      </c>
      <c r="F38" s="134" t="s">
        <v>377</v>
      </c>
    </row>
    <row r="39" spans="1:6" ht="47.25" customHeight="1" x14ac:dyDescent="0.25">
      <c r="A39" s="7">
        <v>34</v>
      </c>
      <c r="B39" s="7">
        <v>35782949</v>
      </c>
      <c r="C39" s="7" t="s">
        <v>41</v>
      </c>
      <c r="D39" s="147" t="s">
        <v>568</v>
      </c>
      <c r="E39" s="23" t="s">
        <v>255</v>
      </c>
      <c r="F39" s="134" t="s">
        <v>378</v>
      </c>
    </row>
    <row r="40" spans="1:6" ht="47.25" x14ac:dyDescent="0.25">
      <c r="A40" s="7">
        <v>35</v>
      </c>
      <c r="B40" s="7">
        <v>35783099</v>
      </c>
      <c r="C40" s="7" t="s">
        <v>42</v>
      </c>
      <c r="D40" s="147" t="s">
        <v>569</v>
      </c>
      <c r="E40" s="23" t="s">
        <v>256</v>
      </c>
      <c r="F40" s="134" t="s">
        <v>379</v>
      </c>
    </row>
    <row r="41" spans="1:6" ht="47.25" x14ac:dyDescent="0.25">
      <c r="A41" s="7">
        <v>36</v>
      </c>
      <c r="B41" s="7">
        <v>26154551</v>
      </c>
      <c r="C41" s="7" t="s">
        <v>43</v>
      </c>
      <c r="D41" s="147" t="s">
        <v>570</v>
      </c>
      <c r="E41" s="23" t="s">
        <v>257</v>
      </c>
      <c r="F41" s="134" t="s">
        <v>380</v>
      </c>
    </row>
    <row r="42" spans="1:6" ht="47.25" x14ac:dyDescent="0.25">
      <c r="A42" s="7">
        <v>37</v>
      </c>
      <c r="B42" s="7">
        <v>35626788</v>
      </c>
      <c r="C42" s="7" t="s">
        <v>44</v>
      </c>
      <c r="D42" s="147" t="s">
        <v>571</v>
      </c>
      <c r="E42" s="23" t="s">
        <v>258</v>
      </c>
      <c r="F42" s="134" t="s">
        <v>381</v>
      </c>
    </row>
    <row r="43" spans="1:6" ht="47.25" x14ac:dyDescent="0.25">
      <c r="A43" s="7">
        <v>38</v>
      </c>
      <c r="B43" s="7">
        <v>35783078</v>
      </c>
      <c r="C43" s="7" t="s">
        <v>45</v>
      </c>
      <c r="D43" s="148" t="s">
        <v>202</v>
      </c>
      <c r="E43" s="23" t="s">
        <v>259</v>
      </c>
      <c r="F43" s="134" t="s">
        <v>382</v>
      </c>
    </row>
    <row r="44" spans="1:6" ht="63" x14ac:dyDescent="0.25">
      <c r="A44" s="7">
        <v>39</v>
      </c>
      <c r="B44" s="7">
        <v>35063551</v>
      </c>
      <c r="C44" s="7" t="s">
        <v>46</v>
      </c>
      <c r="D44" s="147" t="s">
        <v>572</v>
      </c>
      <c r="E44" s="23" t="s">
        <v>260</v>
      </c>
      <c r="F44" s="134" t="s">
        <v>383</v>
      </c>
    </row>
    <row r="45" spans="1:6" ht="47.25" x14ac:dyDescent="0.25">
      <c r="A45" s="7">
        <v>40</v>
      </c>
      <c r="B45" s="7">
        <v>35783146</v>
      </c>
      <c r="C45" s="7" t="s">
        <v>47</v>
      </c>
      <c r="D45" s="147" t="s">
        <v>573</v>
      </c>
      <c r="E45" s="23" t="s">
        <v>261</v>
      </c>
      <c r="F45" s="134" t="s">
        <v>384</v>
      </c>
    </row>
    <row r="46" spans="1:6" ht="63" x14ac:dyDescent="0.25">
      <c r="A46" s="7">
        <v>41</v>
      </c>
      <c r="B46" s="7">
        <v>35063724</v>
      </c>
      <c r="C46" s="7" t="s">
        <v>48</v>
      </c>
      <c r="D46" s="147" t="s">
        <v>574</v>
      </c>
      <c r="E46" s="23" t="s">
        <v>262</v>
      </c>
      <c r="F46" s="134" t="s">
        <v>385</v>
      </c>
    </row>
    <row r="47" spans="1:6" ht="47.25" x14ac:dyDescent="0.25">
      <c r="A47" s="7">
        <v>42</v>
      </c>
      <c r="B47" s="7">
        <v>36685781</v>
      </c>
      <c r="C47" s="7" t="s">
        <v>49</v>
      </c>
      <c r="D47" s="147" t="s">
        <v>575</v>
      </c>
      <c r="E47" s="23" t="s">
        <v>263</v>
      </c>
      <c r="F47" s="134" t="s">
        <v>386</v>
      </c>
    </row>
    <row r="48" spans="1:6" ht="47.25" x14ac:dyDescent="0.25">
      <c r="A48" s="7">
        <v>43</v>
      </c>
      <c r="B48" s="7">
        <v>35626793</v>
      </c>
      <c r="C48" s="7" t="s">
        <v>50</v>
      </c>
      <c r="D48" s="147" t="s">
        <v>576</v>
      </c>
      <c r="E48" s="23" t="s">
        <v>264</v>
      </c>
      <c r="F48" s="134" t="s">
        <v>387</v>
      </c>
    </row>
    <row r="49" spans="1:7" ht="63" x14ac:dyDescent="0.25">
      <c r="A49" s="7">
        <v>44</v>
      </c>
      <c r="B49" s="7">
        <v>26444266</v>
      </c>
      <c r="C49" s="7" t="s">
        <v>51</v>
      </c>
      <c r="D49" s="147" t="s">
        <v>577</v>
      </c>
      <c r="E49" s="23" t="s">
        <v>265</v>
      </c>
      <c r="F49" s="134" t="s">
        <v>388</v>
      </c>
    </row>
    <row r="50" spans="1:7" ht="63" x14ac:dyDescent="0.25">
      <c r="A50" s="7">
        <v>45</v>
      </c>
      <c r="B50" s="7">
        <v>35063719</v>
      </c>
      <c r="C50" s="7" t="s">
        <v>52</v>
      </c>
      <c r="D50" s="147" t="s">
        <v>578</v>
      </c>
      <c r="E50" s="23" t="s">
        <v>266</v>
      </c>
      <c r="F50" s="134" t="s">
        <v>389</v>
      </c>
    </row>
    <row r="51" spans="1:7" ht="63" customHeight="1" x14ac:dyDescent="0.25">
      <c r="A51" s="7">
        <v>46</v>
      </c>
      <c r="B51" s="7">
        <v>35063698</v>
      </c>
      <c r="C51" s="7" t="s">
        <v>53</v>
      </c>
      <c r="D51" s="147" t="s">
        <v>579</v>
      </c>
      <c r="E51" s="23" t="s">
        <v>267</v>
      </c>
      <c r="F51" s="134" t="s">
        <v>390</v>
      </c>
    </row>
    <row r="52" spans="1:7" ht="47.25" x14ac:dyDescent="0.25">
      <c r="A52" s="7">
        <v>47</v>
      </c>
      <c r="B52" s="7">
        <v>35626814</v>
      </c>
      <c r="C52" s="7" t="s">
        <v>54</v>
      </c>
      <c r="D52" s="147" t="s">
        <v>580</v>
      </c>
      <c r="E52" s="23" t="s">
        <v>268</v>
      </c>
      <c r="F52" s="134" t="s">
        <v>391</v>
      </c>
    </row>
    <row r="53" spans="1:7" ht="47.25" x14ac:dyDescent="0.25">
      <c r="A53" s="7">
        <v>48</v>
      </c>
      <c r="B53" s="7">
        <v>35782933</v>
      </c>
      <c r="C53" s="7" t="s">
        <v>55</v>
      </c>
      <c r="D53" s="147" t="s">
        <v>581</v>
      </c>
      <c r="E53" s="23" t="s">
        <v>269</v>
      </c>
      <c r="F53" s="134" t="s">
        <v>392</v>
      </c>
    </row>
    <row r="54" spans="1:7" ht="47.25" x14ac:dyDescent="0.25">
      <c r="A54" s="7">
        <v>49</v>
      </c>
      <c r="B54" s="7">
        <v>35063567</v>
      </c>
      <c r="C54" s="7" t="s">
        <v>56</v>
      </c>
      <c r="D54" s="147" t="s">
        <v>582</v>
      </c>
      <c r="E54" s="23" t="s">
        <v>270</v>
      </c>
      <c r="F54" s="134" t="s">
        <v>393</v>
      </c>
    </row>
    <row r="55" spans="1:7" ht="63" x14ac:dyDescent="0.25">
      <c r="A55" s="7">
        <v>50</v>
      </c>
      <c r="B55" s="7">
        <v>26391274</v>
      </c>
      <c r="C55" s="7" t="s">
        <v>57</v>
      </c>
      <c r="D55" s="147" t="s">
        <v>583</v>
      </c>
      <c r="E55" s="23" t="s">
        <v>271</v>
      </c>
      <c r="F55" s="134" t="s">
        <v>394</v>
      </c>
    </row>
    <row r="56" spans="1:7" ht="63" x14ac:dyDescent="0.25">
      <c r="A56" s="7">
        <v>51</v>
      </c>
      <c r="B56" s="7">
        <v>35783104</v>
      </c>
      <c r="C56" s="7" t="s">
        <v>58</v>
      </c>
      <c r="D56" s="147" t="s">
        <v>584</v>
      </c>
      <c r="E56" s="23" t="s">
        <v>272</v>
      </c>
      <c r="F56" s="134" t="s">
        <v>395</v>
      </c>
    </row>
    <row r="57" spans="1:7" ht="47.25" x14ac:dyDescent="0.25">
      <c r="A57" s="7">
        <v>52</v>
      </c>
      <c r="B57" s="7">
        <v>35783036</v>
      </c>
      <c r="C57" s="7" t="s">
        <v>59</v>
      </c>
      <c r="D57" s="147" t="s">
        <v>585</v>
      </c>
      <c r="E57" s="23" t="s">
        <v>273</v>
      </c>
      <c r="F57" s="134" t="s">
        <v>396</v>
      </c>
    </row>
    <row r="58" spans="1:7" s="74" customFormat="1" x14ac:dyDescent="0.25">
      <c r="A58" s="69"/>
      <c r="B58" s="70"/>
      <c r="C58" s="71"/>
      <c r="D58" s="71" t="s">
        <v>123</v>
      </c>
      <c r="E58" s="72"/>
      <c r="F58" s="135"/>
      <c r="G58" s="1"/>
    </row>
    <row r="59" spans="1:7" ht="78.75" x14ac:dyDescent="0.25">
      <c r="A59" s="7">
        <v>53</v>
      </c>
      <c r="B59" s="7">
        <v>25710398</v>
      </c>
      <c r="C59" s="7" t="s">
        <v>60</v>
      </c>
      <c r="D59" s="7" t="s">
        <v>586</v>
      </c>
      <c r="E59" s="23" t="s">
        <v>274</v>
      </c>
      <c r="F59" s="134" t="s">
        <v>397</v>
      </c>
    </row>
    <row r="60" spans="1:7" ht="47.25" x14ac:dyDescent="0.25">
      <c r="A60" s="7">
        <v>54</v>
      </c>
      <c r="B60" s="7">
        <v>25710381</v>
      </c>
      <c r="C60" s="7" t="s">
        <v>61</v>
      </c>
      <c r="D60" s="7" t="s">
        <v>587</v>
      </c>
      <c r="E60" s="23" t="s">
        <v>275</v>
      </c>
      <c r="F60" s="134" t="s">
        <v>398</v>
      </c>
    </row>
    <row r="61" spans="1:7" ht="47.25" x14ac:dyDescent="0.25">
      <c r="A61" s="7">
        <v>55</v>
      </c>
      <c r="B61" s="7">
        <v>25710375</v>
      </c>
      <c r="C61" s="7" t="s">
        <v>62</v>
      </c>
      <c r="D61" s="7" t="s">
        <v>588</v>
      </c>
      <c r="E61" s="23" t="s">
        <v>276</v>
      </c>
      <c r="F61" s="134" t="s">
        <v>399</v>
      </c>
    </row>
    <row r="62" spans="1:7" ht="47.25" x14ac:dyDescent="0.25">
      <c r="A62" s="7">
        <v>56</v>
      </c>
      <c r="B62" s="7">
        <v>25710837</v>
      </c>
      <c r="C62" s="7" t="s">
        <v>63</v>
      </c>
      <c r="D62" s="7" t="s">
        <v>589</v>
      </c>
      <c r="E62" s="23" t="s">
        <v>277</v>
      </c>
      <c r="F62" s="134" t="s">
        <v>400</v>
      </c>
    </row>
    <row r="63" spans="1:7" ht="47.25" x14ac:dyDescent="0.25">
      <c r="A63" s="7">
        <v>57</v>
      </c>
      <c r="B63" s="7">
        <v>25707947</v>
      </c>
      <c r="C63" s="7" t="s">
        <v>64</v>
      </c>
      <c r="D63" s="7" t="s">
        <v>590</v>
      </c>
      <c r="E63" s="23" t="s">
        <v>278</v>
      </c>
      <c r="F63" s="134" t="s">
        <v>401</v>
      </c>
    </row>
    <row r="64" spans="1:7" ht="47.25" x14ac:dyDescent="0.25">
      <c r="A64" s="7">
        <v>58</v>
      </c>
      <c r="B64" s="7">
        <v>25710642</v>
      </c>
      <c r="C64" s="7" t="s">
        <v>65</v>
      </c>
      <c r="D64" s="7" t="s">
        <v>203</v>
      </c>
      <c r="E64" s="23" t="s">
        <v>279</v>
      </c>
      <c r="F64" s="134" t="s">
        <v>402</v>
      </c>
    </row>
    <row r="65" spans="1:6" ht="47.25" x14ac:dyDescent="0.25">
      <c r="A65" s="7">
        <v>59</v>
      </c>
      <c r="B65" s="7">
        <v>25710369</v>
      </c>
      <c r="C65" s="7" t="s">
        <v>66</v>
      </c>
      <c r="D65" s="147" t="s">
        <v>591</v>
      </c>
      <c r="E65" s="23" t="s">
        <v>280</v>
      </c>
      <c r="F65" s="134" t="s">
        <v>403</v>
      </c>
    </row>
    <row r="66" spans="1:6" ht="47.25" x14ac:dyDescent="0.25">
      <c r="A66" s="7">
        <v>60</v>
      </c>
      <c r="B66" s="7">
        <v>25707930</v>
      </c>
      <c r="C66" s="7" t="s">
        <v>67</v>
      </c>
      <c r="D66" s="147" t="s">
        <v>592</v>
      </c>
      <c r="E66" s="23" t="s">
        <v>281</v>
      </c>
      <c r="F66" s="134" t="s">
        <v>404</v>
      </c>
    </row>
    <row r="67" spans="1:6" ht="63" x14ac:dyDescent="0.25">
      <c r="A67" s="7">
        <v>61</v>
      </c>
      <c r="B67" s="7">
        <v>25710665</v>
      </c>
      <c r="C67" s="7" t="s">
        <v>68</v>
      </c>
      <c r="D67" s="147" t="s">
        <v>593</v>
      </c>
      <c r="E67" s="23" t="s">
        <v>282</v>
      </c>
      <c r="F67" s="134" t="s">
        <v>405</v>
      </c>
    </row>
    <row r="68" spans="1:6" ht="47.25" x14ac:dyDescent="0.25">
      <c r="A68" s="7">
        <v>62</v>
      </c>
      <c r="B68" s="7">
        <v>25710820</v>
      </c>
      <c r="C68" s="7" t="s">
        <v>69</v>
      </c>
      <c r="D68" s="147" t="s">
        <v>594</v>
      </c>
      <c r="E68" s="23" t="s">
        <v>283</v>
      </c>
      <c r="F68" s="134" t="s">
        <v>406</v>
      </c>
    </row>
    <row r="69" spans="1:6" s="85" customFormat="1" ht="47.25" x14ac:dyDescent="0.25">
      <c r="A69" s="7">
        <v>63</v>
      </c>
      <c r="B69" s="7">
        <v>25710352</v>
      </c>
      <c r="C69" s="7" t="s">
        <v>179</v>
      </c>
      <c r="D69" s="147" t="s">
        <v>595</v>
      </c>
      <c r="E69" s="23" t="s">
        <v>284</v>
      </c>
      <c r="F69" s="134" t="s">
        <v>407</v>
      </c>
    </row>
    <row r="70" spans="1:6" ht="47.25" x14ac:dyDescent="0.25">
      <c r="A70" s="7">
        <v>64</v>
      </c>
      <c r="B70" s="7">
        <v>25710346</v>
      </c>
      <c r="C70" s="7" t="s">
        <v>70</v>
      </c>
      <c r="D70" s="147" t="s">
        <v>596</v>
      </c>
      <c r="E70" s="23" t="s">
        <v>285</v>
      </c>
      <c r="F70" s="134" t="s">
        <v>408</v>
      </c>
    </row>
    <row r="71" spans="1:6" ht="47.25" x14ac:dyDescent="0.25">
      <c r="A71" s="7">
        <v>65</v>
      </c>
      <c r="B71" s="7">
        <v>25710338</v>
      </c>
      <c r="C71" s="7" t="s">
        <v>71</v>
      </c>
      <c r="D71" s="147" t="s">
        <v>597</v>
      </c>
      <c r="E71" s="23" t="s">
        <v>286</v>
      </c>
      <c r="F71" s="134" t="s">
        <v>409</v>
      </c>
    </row>
    <row r="72" spans="1:6" ht="47.25" x14ac:dyDescent="0.25">
      <c r="A72" s="7">
        <v>66</v>
      </c>
      <c r="B72" s="7">
        <v>25710323</v>
      </c>
      <c r="C72" s="7" t="s">
        <v>72</v>
      </c>
      <c r="D72" s="147" t="s">
        <v>598</v>
      </c>
      <c r="E72" s="23" t="s">
        <v>287</v>
      </c>
      <c r="F72" s="134" t="s">
        <v>410</v>
      </c>
    </row>
    <row r="73" spans="1:6" ht="47.25" x14ac:dyDescent="0.25">
      <c r="A73" s="7">
        <v>67</v>
      </c>
      <c r="B73" s="7">
        <v>25710317</v>
      </c>
      <c r="C73" s="7" t="s">
        <v>73</v>
      </c>
      <c r="D73" s="7" t="s">
        <v>204</v>
      </c>
      <c r="E73" s="23" t="s">
        <v>288</v>
      </c>
      <c r="F73" s="134" t="s">
        <v>411</v>
      </c>
    </row>
    <row r="74" spans="1:6" ht="47.25" x14ac:dyDescent="0.25">
      <c r="A74" s="7">
        <v>68</v>
      </c>
      <c r="B74" s="7">
        <v>25759401</v>
      </c>
      <c r="C74" s="7" t="s">
        <v>74</v>
      </c>
      <c r="D74" s="147" t="s">
        <v>599</v>
      </c>
      <c r="E74" s="23" t="s">
        <v>289</v>
      </c>
      <c r="F74" s="134" t="s">
        <v>412</v>
      </c>
    </row>
    <row r="75" spans="1:6" ht="47.25" x14ac:dyDescent="0.25">
      <c r="A75" s="7">
        <v>69</v>
      </c>
      <c r="B75" s="7">
        <v>23183753</v>
      </c>
      <c r="C75" s="7" t="s">
        <v>75</v>
      </c>
      <c r="D75" s="147" t="s">
        <v>600</v>
      </c>
      <c r="E75" s="23" t="s">
        <v>290</v>
      </c>
      <c r="F75" s="134" t="s">
        <v>413</v>
      </c>
    </row>
    <row r="76" spans="1:6" ht="47.25" x14ac:dyDescent="0.25">
      <c r="A76" s="7">
        <v>70</v>
      </c>
      <c r="B76" s="7">
        <v>23129179</v>
      </c>
      <c r="C76" s="7" t="s">
        <v>76</v>
      </c>
      <c r="D76" s="147" t="s">
        <v>601</v>
      </c>
      <c r="E76" s="23" t="s">
        <v>291</v>
      </c>
      <c r="F76" s="134" t="s">
        <v>414</v>
      </c>
    </row>
    <row r="77" spans="1:6" ht="47.25" x14ac:dyDescent="0.25">
      <c r="A77" s="7">
        <v>71</v>
      </c>
      <c r="B77" s="7">
        <v>25710814</v>
      </c>
      <c r="C77" s="7" t="s">
        <v>77</v>
      </c>
      <c r="D77" s="147" t="s">
        <v>602</v>
      </c>
      <c r="E77" s="23" t="s">
        <v>292</v>
      </c>
      <c r="F77" s="134" t="s">
        <v>415</v>
      </c>
    </row>
    <row r="78" spans="1:6" ht="63" x14ac:dyDescent="0.25">
      <c r="A78" s="7">
        <v>72</v>
      </c>
      <c r="B78" s="7">
        <v>25710688</v>
      </c>
      <c r="C78" s="7" t="s">
        <v>78</v>
      </c>
      <c r="D78" s="147" t="s">
        <v>603</v>
      </c>
      <c r="E78" s="23" t="s">
        <v>293</v>
      </c>
      <c r="F78" s="134" t="s">
        <v>416</v>
      </c>
    </row>
    <row r="79" spans="1:6" ht="47.25" x14ac:dyDescent="0.25">
      <c r="A79" s="7">
        <v>73</v>
      </c>
      <c r="B79" s="7">
        <v>25710808</v>
      </c>
      <c r="C79" s="7" t="s">
        <v>79</v>
      </c>
      <c r="D79" s="148" t="s">
        <v>205</v>
      </c>
      <c r="E79" s="23" t="s">
        <v>294</v>
      </c>
      <c r="F79" s="134" t="s">
        <v>417</v>
      </c>
    </row>
    <row r="80" spans="1:6" ht="47.25" x14ac:dyDescent="0.25">
      <c r="A80" s="7">
        <v>74</v>
      </c>
      <c r="B80" s="7">
        <v>25710702</v>
      </c>
      <c r="C80" s="7" t="s">
        <v>80</v>
      </c>
      <c r="D80" s="147" t="s">
        <v>604</v>
      </c>
      <c r="E80" s="23" t="s">
        <v>295</v>
      </c>
      <c r="F80" s="134" t="s">
        <v>418</v>
      </c>
    </row>
    <row r="81" spans="1:6" ht="94.5" x14ac:dyDescent="0.25">
      <c r="A81" s="7">
        <v>75</v>
      </c>
      <c r="B81" s="7">
        <v>26287737</v>
      </c>
      <c r="C81" s="7" t="s">
        <v>81</v>
      </c>
      <c r="D81" s="147" t="s">
        <v>605</v>
      </c>
      <c r="E81" s="23" t="s">
        <v>296</v>
      </c>
      <c r="F81" s="134" t="s">
        <v>419</v>
      </c>
    </row>
    <row r="82" spans="1:6" ht="47.25" x14ac:dyDescent="0.25">
      <c r="A82" s="7">
        <v>76</v>
      </c>
      <c r="B82" s="7">
        <v>25710300</v>
      </c>
      <c r="C82" s="7" t="s">
        <v>82</v>
      </c>
      <c r="D82" s="147" t="s">
        <v>606</v>
      </c>
      <c r="E82" s="23" t="s">
        <v>297</v>
      </c>
      <c r="F82" s="134" t="s">
        <v>420</v>
      </c>
    </row>
    <row r="83" spans="1:6" ht="47.25" x14ac:dyDescent="0.25">
      <c r="A83" s="7">
        <v>77</v>
      </c>
      <c r="B83" s="7">
        <v>25707999</v>
      </c>
      <c r="C83" s="7" t="s">
        <v>83</v>
      </c>
      <c r="D83" s="147" t="s">
        <v>607</v>
      </c>
      <c r="E83" s="23" t="s">
        <v>298</v>
      </c>
      <c r="F83" s="134" t="s">
        <v>421</v>
      </c>
    </row>
    <row r="84" spans="1:6" ht="47.25" x14ac:dyDescent="0.25">
      <c r="A84" s="7">
        <v>78</v>
      </c>
      <c r="B84" s="7">
        <v>25710292</v>
      </c>
      <c r="C84" s="7" t="s">
        <v>84</v>
      </c>
      <c r="D84" s="147" t="s">
        <v>608</v>
      </c>
      <c r="E84" s="23" t="s">
        <v>299</v>
      </c>
      <c r="F84" s="134" t="s">
        <v>422</v>
      </c>
    </row>
    <row r="85" spans="1:6" ht="63" x14ac:dyDescent="0.25">
      <c r="A85" s="7">
        <v>79</v>
      </c>
      <c r="B85" s="7">
        <v>25710406</v>
      </c>
      <c r="C85" s="7" t="s">
        <v>85</v>
      </c>
      <c r="D85" s="147" t="s">
        <v>609</v>
      </c>
      <c r="E85" s="23" t="s">
        <v>300</v>
      </c>
      <c r="F85" s="134" t="s">
        <v>423</v>
      </c>
    </row>
    <row r="86" spans="1:6" ht="63" x14ac:dyDescent="0.25">
      <c r="A86" s="7">
        <v>80</v>
      </c>
      <c r="B86" s="7">
        <v>20324271</v>
      </c>
      <c r="C86" s="7" t="s">
        <v>86</v>
      </c>
      <c r="D86" s="147" t="s">
        <v>610</v>
      </c>
      <c r="E86" s="23" t="s">
        <v>301</v>
      </c>
      <c r="F86" s="134" t="s">
        <v>424</v>
      </c>
    </row>
    <row r="87" spans="1:6" ht="47.25" x14ac:dyDescent="0.25">
      <c r="A87" s="7">
        <v>81</v>
      </c>
      <c r="B87" s="7">
        <v>25710694</v>
      </c>
      <c r="C87" s="7" t="s">
        <v>87</v>
      </c>
      <c r="D87" s="147" t="s">
        <v>611</v>
      </c>
      <c r="E87" s="23" t="s">
        <v>302</v>
      </c>
      <c r="F87" s="134" t="s">
        <v>425</v>
      </c>
    </row>
    <row r="88" spans="1:6" ht="47.25" x14ac:dyDescent="0.25">
      <c r="A88" s="7">
        <v>82</v>
      </c>
      <c r="B88" s="7">
        <v>25710470</v>
      </c>
      <c r="C88" s="7" t="s">
        <v>88</v>
      </c>
      <c r="D88" s="147" t="s">
        <v>612</v>
      </c>
      <c r="E88" s="23" t="s">
        <v>303</v>
      </c>
      <c r="F88" s="134" t="s">
        <v>426</v>
      </c>
    </row>
    <row r="89" spans="1:6" ht="47.25" x14ac:dyDescent="0.25">
      <c r="A89" s="7">
        <v>83</v>
      </c>
      <c r="B89" s="7">
        <v>25707953</v>
      </c>
      <c r="C89" s="7" t="s">
        <v>89</v>
      </c>
      <c r="D89" s="147" t="s">
        <v>613</v>
      </c>
      <c r="E89" s="23" t="s">
        <v>304</v>
      </c>
      <c r="F89" s="134" t="s">
        <v>427</v>
      </c>
    </row>
    <row r="90" spans="1:6" ht="47.25" x14ac:dyDescent="0.25">
      <c r="A90" s="7">
        <v>84</v>
      </c>
      <c r="B90" s="7">
        <v>23129268</v>
      </c>
      <c r="C90" s="7" t="s">
        <v>90</v>
      </c>
      <c r="D90" s="147" t="s">
        <v>614</v>
      </c>
      <c r="E90" s="23" t="s">
        <v>305</v>
      </c>
      <c r="F90" s="134" t="s">
        <v>428</v>
      </c>
    </row>
    <row r="91" spans="1:6" ht="47.25" x14ac:dyDescent="0.25">
      <c r="A91" s="7">
        <v>85</v>
      </c>
      <c r="B91" s="7">
        <v>23183931</v>
      </c>
      <c r="C91" s="7" t="s">
        <v>91</v>
      </c>
      <c r="D91" s="147" t="s">
        <v>615</v>
      </c>
      <c r="E91" s="23" t="s">
        <v>306</v>
      </c>
      <c r="F91" s="134" t="s">
        <v>429</v>
      </c>
    </row>
    <row r="92" spans="1:6" ht="47.25" x14ac:dyDescent="0.25">
      <c r="A92" s="7">
        <v>86</v>
      </c>
      <c r="B92" s="7">
        <v>23117213</v>
      </c>
      <c r="C92" s="7" t="s">
        <v>92</v>
      </c>
      <c r="D92" s="147" t="s">
        <v>616</v>
      </c>
      <c r="E92" s="23" t="s">
        <v>307</v>
      </c>
      <c r="F92" s="134" t="s">
        <v>430</v>
      </c>
    </row>
    <row r="93" spans="1:6" ht="63" x14ac:dyDescent="0.25">
      <c r="A93" s="7">
        <v>87</v>
      </c>
      <c r="B93" s="7">
        <v>23117207</v>
      </c>
      <c r="C93" s="7" t="s">
        <v>93</v>
      </c>
      <c r="D93" s="147" t="s">
        <v>617</v>
      </c>
      <c r="E93" s="23" t="s">
        <v>308</v>
      </c>
      <c r="F93" s="134" t="s">
        <v>431</v>
      </c>
    </row>
    <row r="94" spans="1:6" ht="63" x14ac:dyDescent="0.25">
      <c r="A94" s="7">
        <v>88</v>
      </c>
      <c r="B94" s="7">
        <v>25708007</v>
      </c>
      <c r="C94" s="7" t="s">
        <v>94</v>
      </c>
      <c r="D94" s="147" t="s">
        <v>618</v>
      </c>
      <c r="E94" s="23" t="s">
        <v>309</v>
      </c>
      <c r="F94" s="134" t="s">
        <v>432</v>
      </c>
    </row>
    <row r="95" spans="1:6" ht="47.25" x14ac:dyDescent="0.25">
      <c r="A95" s="7">
        <v>89</v>
      </c>
      <c r="B95" s="7">
        <v>25710286</v>
      </c>
      <c r="C95" s="7" t="s">
        <v>95</v>
      </c>
      <c r="D95" s="147" t="s">
        <v>619</v>
      </c>
      <c r="E95" s="23" t="s">
        <v>310</v>
      </c>
      <c r="F95" s="134" t="s">
        <v>433</v>
      </c>
    </row>
    <row r="96" spans="1:6" ht="47.25" x14ac:dyDescent="0.25">
      <c r="A96" s="7">
        <v>90</v>
      </c>
      <c r="B96" s="7">
        <v>25710273</v>
      </c>
      <c r="C96" s="7" t="s">
        <v>96</v>
      </c>
      <c r="D96" s="147" t="s">
        <v>620</v>
      </c>
      <c r="E96" s="23" t="s">
        <v>311</v>
      </c>
      <c r="F96" s="134" t="s">
        <v>434</v>
      </c>
    </row>
    <row r="97" spans="1:6" ht="47.25" x14ac:dyDescent="0.25">
      <c r="A97" s="7">
        <v>91</v>
      </c>
      <c r="B97" s="7">
        <v>23183606</v>
      </c>
      <c r="C97" s="7" t="s">
        <v>97</v>
      </c>
      <c r="D97" s="147" t="s">
        <v>621</v>
      </c>
      <c r="E97" s="23" t="s">
        <v>312</v>
      </c>
      <c r="F97" s="134" t="s">
        <v>435</v>
      </c>
    </row>
    <row r="98" spans="1:6" ht="47.25" x14ac:dyDescent="0.25">
      <c r="A98" s="7">
        <v>92</v>
      </c>
      <c r="B98" s="7">
        <v>25710796</v>
      </c>
      <c r="C98" s="7" t="s">
        <v>98</v>
      </c>
      <c r="D98" s="147" t="s">
        <v>622</v>
      </c>
      <c r="E98" s="23" t="s">
        <v>313</v>
      </c>
      <c r="F98" s="134" t="s">
        <v>436</v>
      </c>
    </row>
    <row r="99" spans="1:6" ht="47.25" x14ac:dyDescent="0.25">
      <c r="A99" s="7">
        <v>93</v>
      </c>
      <c r="B99" s="7">
        <v>23183776</v>
      </c>
      <c r="C99" s="7" t="s">
        <v>99</v>
      </c>
      <c r="D99" s="147" t="s">
        <v>623</v>
      </c>
      <c r="E99" s="23" t="s">
        <v>314</v>
      </c>
      <c r="F99" s="134" t="s">
        <v>437</v>
      </c>
    </row>
    <row r="100" spans="1:6" ht="47.25" x14ac:dyDescent="0.25">
      <c r="A100" s="7">
        <v>94</v>
      </c>
      <c r="B100" s="7">
        <v>25710263</v>
      </c>
      <c r="C100" s="7" t="s">
        <v>100</v>
      </c>
      <c r="D100" s="147" t="s">
        <v>624</v>
      </c>
      <c r="E100" s="23" t="s">
        <v>315</v>
      </c>
      <c r="F100" s="134" t="s">
        <v>438</v>
      </c>
    </row>
    <row r="101" spans="1:6" ht="47.25" x14ac:dyDescent="0.25">
      <c r="A101" s="7">
        <v>95</v>
      </c>
      <c r="B101" s="7">
        <v>25710725</v>
      </c>
      <c r="C101" s="7" t="s">
        <v>101</v>
      </c>
      <c r="D101" s="147" t="s">
        <v>625</v>
      </c>
      <c r="E101" s="23" t="s">
        <v>316</v>
      </c>
      <c r="F101" s="134" t="s">
        <v>439</v>
      </c>
    </row>
    <row r="102" spans="1:6" ht="47.25" x14ac:dyDescent="0.25">
      <c r="A102" s="7">
        <v>96</v>
      </c>
      <c r="B102" s="7">
        <v>25710257</v>
      </c>
      <c r="C102" s="7" t="s">
        <v>102</v>
      </c>
      <c r="D102" s="147" t="s">
        <v>626</v>
      </c>
      <c r="E102" s="23" t="s">
        <v>317</v>
      </c>
      <c r="F102" s="134" t="s">
        <v>440</v>
      </c>
    </row>
    <row r="103" spans="1:6" ht="47.25" x14ac:dyDescent="0.25">
      <c r="A103" s="7">
        <v>97</v>
      </c>
      <c r="B103" s="7">
        <v>25710748</v>
      </c>
      <c r="C103" s="7" t="s">
        <v>103</v>
      </c>
      <c r="D103" s="147" t="s">
        <v>627</v>
      </c>
      <c r="E103" s="23" t="s">
        <v>318</v>
      </c>
      <c r="F103" s="134" t="s">
        <v>441</v>
      </c>
    </row>
    <row r="104" spans="1:6" ht="47.25" x14ac:dyDescent="0.25">
      <c r="A104" s="7">
        <v>98</v>
      </c>
      <c r="B104" s="7">
        <v>25710754</v>
      </c>
      <c r="C104" s="7" t="s">
        <v>104</v>
      </c>
      <c r="D104" s="147" t="s">
        <v>628</v>
      </c>
      <c r="E104" s="23" t="s">
        <v>319</v>
      </c>
      <c r="F104" s="134" t="s">
        <v>442</v>
      </c>
    </row>
    <row r="105" spans="1:6" ht="47.25" x14ac:dyDescent="0.25">
      <c r="A105" s="7">
        <v>99</v>
      </c>
      <c r="B105" s="7">
        <v>25710234</v>
      </c>
      <c r="C105" s="7" t="s">
        <v>105</v>
      </c>
      <c r="D105" s="147" t="s">
        <v>629</v>
      </c>
      <c r="E105" s="23" t="s">
        <v>320</v>
      </c>
      <c r="F105" s="134" t="s">
        <v>443</v>
      </c>
    </row>
    <row r="106" spans="1:6" ht="47.25" x14ac:dyDescent="0.25">
      <c r="A106" s="7">
        <v>100</v>
      </c>
      <c r="B106" s="7">
        <v>25707982</v>
      </c>
      <c r="C106" s="7" t="s">
        <v>106</v>
      </c>
      <c r="D106" s="148" t="s">
        <v>206</v>
      </c>
      <c r="E106" s="23" t="s">
        <v>321</v>
      </c>
      <c r="F106" s="134" t="s">
        <v>444</v>
      </c>
    </row>
    <row r="107" spans="1:6" ht="47.25" x14ac:dyDescent="0.25">
      <c r="A107" s="7">
        <v>101</v>
      </c>
      <c r="B107" s="7">
        <v>38125730</v>
      </c>
      <c r="C107" s="7" t="s">
        <v>107</v>
      </c>
      <c r="D107" s="147" t="s">
        <v>630</v>
      </c>
      <c r="E107" s="23" t="s">
        <v>322</v>
      </c>
      <c r="F107" s="134" t="s">
        <v>445</v>
      </c>
    </row>
    <row r="108" spans="1:6" ht="63" x14ac:dyDescent="0.25">
      <c r="A108" s="7">
        <v>102</v>
      </c>
      <c r="B108" s="7">
        <v>26258606</v>
      </c>
      <c r="C108" s="7" t="s">
        <v>108</v>
      </c>
      <c r="D108" s="149" t="s">
        <v>207</v>
      </c>
      <c r="E108" s="23" t="s">
        <v>323</v>
      </c>
      <c r="F108" s="134" t="s">
        <v>446</v>
      </c>
    </row>
    <row r="109" spans="1:6" ht="47.25" x14ac:dyDescent="0.25">
      <c r="A109" s="7">
        <v>103</v>
      </c>
      <c r="B109" s="7">
        <v>25710429</v>
      </c>
      <c r="C109" s="7" t="s">
        <v>109</v>
      </c>
      <c r="D109" s="147" t="s">
        <v>631</v>
      </c>
      <c r="E109" s="23" t="s">
        <v>324</v>
      </c>
      <c r="F109" s="134" t="s">
        <v>447</v>
      </c>
    </row>
    <row r="110" spans="1:6" ht="47.25" x14ac:dyDescent="0.25">
      <c r="A110" s="7">
        <v>104</v>
      </c>
      <c r="B110" s="7">
        <v>37735969</v>
      </c>
      <c r="C110" s="7" t="s">
        <v>165</v>
      </c>
      <c r="D110" s="147" t="s">
        <v>632</v>
      </c>
      <c r="E110" s="23" t="s">
        <v>325</v>
      </c>
      <c r="F110" s="134" t="s">
        <v>448</v>
      </c>
    </row>
    <row r="111" spans="1:6" ht="47.25" x14ac:dyDescent="0.25">
      <c r="A111" s="7">
        <v>105</v>
      </c>
      <c r="B111" s="7">
        <v>33317760</v>
      </c>
      <c r="C111" s="7" t="s">
        <v>166</v>
      </c>
      <c r="D111" s="7" t="s">
        <v>208</v>
      </c>
      <c r="E111" s="23" t="s">
        <v>326</v>
      </c>
      <c r="F111" s="134" t="s">
        <v>449</v>
      </c>
    </row>
    <row r="112" spans="1:6" ht="47.25" x14ac:dyDescent="0.25">
      <c r="A112" s="7">
        <v>106</v>
      </c>
      <c r="B112" s="7">
        <v>25710777</v>
      </c>
      <c r="C112" s="7" t="s">
        <v>167</v>
      </c>
      <c r="D112" s="7" t="s">
        <v>209</v>
      </c>
      <c r="E112" s="23" t="s">
        <v>327</v>
      </c>
      <c r="F112" s="134" t="s">
        <v>450</v>
      </c>
    </row>
    <row r="113" spans="1:7" s="74" customFormat="1" x14ac:dyDescent="0.25">
      <c r="A113" s="69"/>
      <c r="B113" s="70"/>
      <c r="C113" s="71"/>
      <c r="D113" s="71" t="s">
        <v>123</v>
      </c>
      <c r="E113" s="72"/>
      <c r="F113" s="135"/>
      <c r="G113" s="1"/>
    </row>
    <row r="114" spans="1:7" ht="63" x14ac:dyDescent="0.25">
      <c r="A114" s="7">
        <v>107</v>
      </c>
      <c r="B114" s="7">
        <v>25710760</v>
      </c>
      <c r="C114" s="7" t="s">
        <v>110</v>
      </c>
      <c r="D114" s="148" t="s">
        <v>633</v>
      </c>
      <c r="E114" s="23" t="s">
        <v>328</v>
      </c>
      <c r="F114" s="134" t="s">
        <v>451</v>
      </c>
    </row>
    <row r="115" spans="1:7" s="74" customFormat="1" x14ac:dyDescent="0.25">
      <c r="A115" s="69"/>
      <c r="B115" s="70"/>
      <c r="C115" s="71"/>
      <c r="D115" s="71" t="s">
        <v>123</v>
      </c>
      <c r="E115" s="72"/>
      <c r="F115" s="135"/>
      <c r="G115" s="1"/>
    </row>
    <row r="116" spans="1:7" ht="63" x14ac:dyDescent="0.25">
      <c r="A116" s="7">
        <v>108</v>
      </c>
      <c r="B116" s="7">
        <v>34383855</v>
      </c>
      <c r="C116" s="17" t="s">
        <v>111</v>
      </c>
      <c r="D116" s="7" t="s">
        <v>211</v>
      </c>
      <c r="E116" s="23" t="s">
        <v>329</v>
      </c>
      <c r="F116" s="134" t="s">
        <v>452</v>
      </c>
    </row>
    <row r="117" spans="1:7" ht="63" x14ac:dyDescent="0.25">
      <c r="A117" s="7">
        <v>109</v>
      </c>
      <c r="B117" s="7">
        <v>35323928</v>
      </c>
      <c r="C117" s="17" t="s">
        <v>112</v>
      </c>
      <c r="D117" s="7" t="s">
        <v>212</v>
      </c>
      <c r="E117" s="23" t="s">
        <v>330</v>
      </c>
      <c r="F117" s="134" t="s">
        <v>453</v>
      </c>
    </row>
    <row r="118" spans="1:7" ht="63" x14ac:dyDescent="0.25">
      <c r="A118" s="7">
        <v>109</v>
      </c>
      <c r="B118" s="7">
        <v>51020407</v>
      </c>
      <c r="C118" s="17" t="s">
        <v>176</v>
      </c>
      <c r="D118" s="7" t="s">
        <v>213</v>
      </c>
      <c r="E118" s="23" t="s">
        <v>331</v>
      </c>
      <c r="F118" s="134" t="s">
        <v>454</v>
      </c>
    </row>
    <row r="119" spans="1:7" ht="63" x14ac:dyDescent="0.25">
      <c r="A119" s="7">
        <v>110</v>
      </c>
      <c r="B119" s="7">
        <v>35498492</v>
      </c>
      <c r="C119" s="17" t="s">
        <v>113</v>
      </c>
      <c r="D119" s="7" t="s">
        <v>214</v>
      </c>
      <c r="E119" s="23" t="s">
        <v>332</v>
      </c>
      <c r="F119" s="134" t="s">
        <v>455</v>
      </c>
    </row>
    <row r="120" spans="1:7" ht="63" x14ac:dyDescent="0.25">
      <c r="A120" s="7">
        <v>111</v>
      </c>
      <c r="B120" s="7">
        <v>35626657</v>
      </c>
      <c r="C120" s="17" t="s">
        <v>114</v>
      </c>
      <c r="D120" s="7" t="s">
        <v>215</v>
      </c>
      <c r="E120" s="23" t="s">
        <v>333</v>
      </c>
      <c r="F120" s="134" t="s">
        <v>456</v>
      </c>
    </row>
    <row r="121" spans="1:7" ht="47.25" x14ac:dyDescent="0.25">
      <c r="A121" s="7">
        <v>112</v>
      </c>
      <c r="B121" s="7">
        <v>36899007</v>
      </c>
      <c r="C121" s="17" t="s">
        <v>115</v>
      </c>
      <c r="D121" s="7" t="s">
        <v>216</v>
      </c>
      <c r="E121" s="23" t="s">
        <v>334</v>
      </c>
      <c r="F121" s="134" t="s">
        <v>457</v>
      </c>
    </row>
    <row r="122" spans="1:7" ht="63" x14ac:dyDescent="0.25">
      <c r="A122" s="7">
        <v>113</v>
      </c>
      <c r="B122" s="7">
        <v>35498691</v>
      </c>
      <c r="C122" s="17" t="s">
        <v>116</v>
      </c>
      <c r="D122" s="7" t="s">
        <v>217</v>
      </c>
      <c r="E122" s="23" t="s">
        <v>335</v>
      </c>
      <c r="F122" s="134" t="s">
        <v>458</v>
      </c>
    </row>
    <row r="123" spans="1:7" ht="63" x14ac:dyDescent="0.25">
      <c r="A123" s="7">
        <v>114</v>
      </c>
      <c r="B123" s="7">
        <v>33527416</v>
      </c>
      <c r="C123" s="7" t="s">
        <v>117</v>
      </c>
      <c r="D123" s="7" t="s">
        <v>210</v>
      </c>
      <c r="E123" s="23" t="s">
        <v>336</v>
      </c>
      <c r="F123" s="134" t="s">
        <v>459</v>
      </c>
    </row>
    <row r="124" spans="1:7" s="74" customFormat="1" x14ac:dyDescent="0.25">
      <c r="A124" s="69"/>
      <c r="B124" s="70"/>
      <c r="C124" s="71"/>
      <c r="D124" s="71" t="s">
        <v>123</v>
      </c>
      <c r="E124" s="72"/>
      <c r="F124" s="135"/>
      <c r="G124" s="1"/>
    </row>
    <row r="125" spans="1:7" ht="33.75" customHeight="1" x14ac:dyDescent="0.25">
      <c r="A125" s="7">
        <v>115</v>
      </c>
      <c r="B125" s="16" t="s">
        <v>118</v>
      </c>
      <c r="C125" s="7" t="s">
        <v>119</v>
      </c>
      <c r="D125" s="7" t="s">
        <v>156</v>
      </c>
      <c r="E125" s="23" t="s">
        <v>337</v>
      </c>
      <c r="F125" s="134" t="s">
        <v>460</v>
      </c>
    </row>
    <row r="126" spans="1:7" ht="47.25" x14ac:dyDescent="0.25">
      <c r="A126" s="7">
        <v>116</v>
      </c>
      <c r="B126" s="7">
        <v>51012422</v>
      </c>
      <c r="C126" s="7" t="s">
        <v>120</v>
      </c>
      <c r="D126" s="7" t="s">
        <v>129</v>
      </c>
      <c r="E126" s="23" t="s">
        <v>338</v>
      </c>
      <c r="F126" s="134" t="s">
        <v>461</v>
      </c>
    </row>
    <row r="127" spans="1:7" s="74" customFormat="1" x14ac:dyDescent="0.25">
      <c r="A127" s="69"/>
      <c r="B127" s="70"/>
      <c r="C127" s="71"/>
      <c r="D127" s="71" t="s">
        <v>123</v>
      </c>
      <c r="E127" s="72"/>
      <c r="F127" s="135"/>
      <c r="G127" s="1"/>
    </row>
    <row r="128" spans="1:7" ht="47.25" x14ac:dyDescent="0.25">
      <c r="A128" s="7">
        <v>117</v>
      </c>
      <c r="B128" s="7">
        <v>51012417</v>
      </c>
      <c r="C128" s="7" t="s">
        <v>121</v>
      </c>
      <c r="D128" s="7" t="s">
        <v>157</v>
      </c>
      <c r="E128" s="23" t="s">
        <v>339</v>
      </c>
      <c r="F128" s="134" t="s">
        <v>462</v>
      </c>
    </row>
    <row r="129" spans="1:7" s="74" customFormat="1" x14ac:dyDescent="0.25">
      <c r="A129" s="69"/>
      <c r="B129" s="70"/>
      <c r="C129" s="71"/>
      <c r="D129" s="71" t="s">
        <v>123</v>
      </c>
      <c r="E129" s="72"/>
      <c r="F129" s="135"/>
      <c r="G129" s="1"/>
    </row>
    <row r="130" spans="1:7" ht="63" x14ac:dyDescent="0.25">
      <c r="A130" s="7">
        <v>118</v>
      </c>
      <c r="B130" s="7">
        <v>51012438</v>
      </c>
      <c r="C130" s="7" t="s">
        <v>122</v>
      </c>
      <c r="D130" s="7" t="s">
        <v>158</v>
      </c>
      <c r="E130" s="23" t="s">
        <v>340</v>
      </c>
      <c r="F130" s="134" t="s">
        <v>463</v>
      </c>
    </row>
    <row r="131" spans="1:7" s="74" customFormat="1" x14ac:dyDescent="0.25">
      <c r="A131" s="69"/>
      <c r="B131" s="70"/>
      <c r="C131" s="71"/>
      <c r="D131" s="71" t="s">
        <v>123</v>
      </c>
      <c r="E131" s="72"/>
      <c r="F131" s="135"/>
      <c r="G131" s="1"/>
    </row>
    <row r="132" spans="1:7" ht="63" x14ac:dyDescent="0.25">
      <c r="A132" s="7">
        <v>119</v>
      </c>
      <c r="B132" s="7">
        <v>51020467</v>
      </c>
      <c r="C132" s="7" t="s">
        <v>342</v>
      </c>
      <c r="D132" s="7" t="s">
        <v>182</v>
      </c>
      <c r="E132" s="23" t="s">
        <v>341</v>
      </c>
      <c r="F132" s="134" t="s">
        <v>464</v>
      </c>
    </row>
  </sheetData>
  <mergeCells count="6">
    <mergeCell ref="E1:E2"/>
    <mergeCell ref="F1:F2"/>
    <mergeCell ref="A1:A2"/>
    <mergeCell ref="B1:B2"/>
    <mergeCell ref="C1:C2"/>
    <mergeCell ref="D1:D2"/>
  </mergeCells>
  <printOptions horizontalCentered="1"/>
  <pageMargins left="0.27559055118110237" right="0" top="0.47" bottom="0.39370078740157483" header="0.49" footer="0.39370078740157483"/>
  <pageSetup paperSize="9" scale="68" fitToHeight="2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view="pageBreakPreview" topLeftCell="A80" zoomScale="90" zoomScaleNormal="80" zoomScaleSheetLayoutView="90" workbookViewId="0">
      <selection activeCell="G95" sqref="G95"/>
    </sheetView>
  </sheetViews>
  <sheetFormatPr defaultRowHeight="15.75" x14ac:dyDescent="0.25"/>
  <cols>
    <col min="1" max="1" width="47.5703125" style="1" customWidth="1"/>
    <col min="2" max="2" width="9" style="1" customWidth="1"/>
    <col min="3" max="3" width="12.7109375" style="29" customWidth="1"/>
    <col min="4" max="4" width="17.28515625" style="32" bestFit="1" customWidth="1"/>
    <col min="5" max="5" width="11.28515625" style="1" customWidth="1"/>
    <col min="6" max="6" width="17.7109375" style="1" customWidth="1"/>
    <col min="7" max="7" width="22.85546875" style="1" customWidth="1"/>
    <col min="8" max="8" width="13.85546875" style="1" bestFit="1" customWidth="1"/>
    <col min="9" max="16384" width="9.140625" style="1"/>
  </cols>
  <sheetData>
    <row r="1" spans="1:7" x14ac:dyDescent="0.25">
      <c r="A1" s="172" t="s">
        <v>148</v>
      </c>
      <c r="B1" s="172"/>
      <c r="C1" s="172"/>
      <c r="D1" s="172"/>
      <c r="E1" s="172"/>
      <c r="F1" s="172"/>
      <c r="G1" s="172"/>
    </row>
    <row r="2" spans="1:7" x14ac:dyDescent="0.25">
      <c r="A2" s="173" t="s">
        <v>159</v>
      </c>
      <c r="B2" s="173"/>
      <c r="C2" s="173"/>
      <c r="D2" s="173"/>
      <c r="E2" s="173"/>
      <c r="F2" s="173"/>
      <c r="G2" s="173"/>
    </row>
    <row r="3" spans="1:7" s="6" customFormat="1" x14ac:dyDescent="0.25">
      <c r="A3" s="2"/>
      <c r="B3" s="2"/>
      <c r="C3" s="27"/>
      <c r="D3" s="30"/>
      <c r="E3" s="4"/>
      <c r="F3" s="2"/>
      <c r="G3" s="5" t="s">
        <v>0</v>
      </c>
    </row>
    <row r="4" spans="1:7" ht="15.75" customHeight="1" x14ac:dyDescent="0.25">
      <c r="A4" s="167" t="s">
        <v>1</v>
      </c>
      <c r="B4" s="174" t="s">
        <v>2</v>
      </c>
      <c r="C4" s="175"/>
      <c r="D4" s="175"/>
      <c r="E4" s="175"/>
      <c r="F4" s="176"/>
      <c r="G4" s="167" t="s">
        <v>3</v>
      </c>
    </row>
    <row r="5" spans="1:7" ht="62.25" customHeight="1" x14ac:dyDescent="0.25">
      <c r="A5" s="168"/>
      <c r="B5" s="7" t="s">
        <v>188</v>
      </c>
      <c r="C5" s="16" t="s">
        <v>143</v>
      </c>
      <c r="D5" s="16" t="s">
        <v>147</v>
      </c>
      <c r="E5" s="7" t="s">
        <v>4</v>
      </c>
      <c r="F5" s="7" t="s">
        <v>126</v>
      </c>
      <c r="G5" s="168"/>
    </row>
    <row r="6" spans="1:7" ht="34.5" customHeight="1" x14ac:dyDescent="0.25">
      <c r="A6" s="38" t="s">
        <v>130</v>
      </c>
      <c r="B6" s="38">
        <v>902</v>
      </c>
      <c r="C6" s="39" t="s">
        <v>186</v>
      </c>
      <c r="D6" s="39" t="s">
        <v>218</v>
      </c>
      <c r="E6" s="7">
        <v>244</v>
      </c>
      <c r="F6" s="7">
        <v>221</v>
      </c>
      <c r="G6" s="8">
        <f>SUMIFS(Распределение!$J$7:$J$10841,Распределение!$F$7:$F$10841,C6,Распределение!$G$7:$G$10841,D6,Распределение!$H$7:$H$10841,E6,Распределение!$I$7:$I$10841,F6)</f>
        <v>0</v>
      </c>
    </row>
    <row r="7" spans="1:7" ht="34.5" customHeight="1" x14ac:dyDescent="0.25">
      <c r="A7" s="7" t="s">
        <v>130</v>
      </c>
      <c r="B7" s="7">
        <v>902</v>
      </c>
      <c r="C7" s="16" t="s">
        <v>186</v>
      </c>
      <c r="D7" s="16" t="s">
        <v>218</v>
      </c>
      <c r="E7" s="7">
        <v>244</v>
      </c>
      <c r="F7" s="7">
        <v>223</v>
      </c>
      <c r="G7" s="8">
        <f>SUMIFS(Распределение!$J$7:$J$10841,Распределение!$F$7:$F$10841,C7,Распределение!$G$7:$G$10841,D7,Распределение!$H$7:$H$10841,E7,Распределение!$I$7:$I$10841,F7)</f>
        <v>0</v>
      </c>
    </row>
    <row r="8" spans="1:7" ht="34.5" customHeight="1" x14ac:dyDescent="0.25">
      <c r="A8" s="7" t="s">
        <v>130</v>
      </c>
      <c r="B8" s="7">
        <v>902</v>
      </c>
      <c r="C8" s="16" t="s">
        <v>186</v>
      </c>
      <c r="D8" s="16" t="s">
        <v>218</v>
      </c>
      <c r="E8" s="7">
        <v>244</v>
      </c>
      <c r="F8" s="7">
        <v>225</v>
      </c>
      <c r="G8" s="8">
        <f>SUMIFS(Распределение!$J$7:$J$10841,Распределение!$F$7:$F$10841,C8,Распределение!$G$7:$G$10841,D8,Распределение!$H$7:$H$10841,E8,Распределение!$I$7:$I$10841,F8)</f>
        <v>0</v>
      </c>
    </row>
    <row r="9" spans="1:7" ht="34.5" customHeight="1" x14ac:dyDescent="0.25">
      <c r="A9" s="7" t="s">
        <v>130</v>
      </c>
      <c r="B9" s="7">
        <v>902</v>
      </c>
      <c r="C9" s="16" t="s">
        <v>186</v>
      </c>
      <c r="D9" s="16" t="s">
        <v>218</v>
      </c>
      <c r="E9" s="7">
        <v>244</v>
      </c>
      <c r="F9" s="7">
        <v>226</v>
      </c>
      <c r="G9" s="8">
        <f>SUMIFS(Распределение!$J$7:$J$10841,Распределение!$F$7:$F$10841,C9,Распределение!$G$7:$G$10841,D9,Распределение!$H$7:$H$10841,E9,Распределение!$I$7:$I$10841,F9)</f>
        <v>0</v>
      </c>
    </row>
    <row r="10" spans="1:7" ht="34.5" customHeight="1" x14ac:dyDescent="0.25">
      <c r="A10" s="7" t="s">
        <v>130</v>
      </c>
      <c r="B10" s="7">
        <v>902</v>
      </c>
      <c r="C10" s="16" t="s">
        <v>186</v>
      </c>
      <c r="D10" s="16" t="s">
        <v>218</v>
      </c>
      <c r="E10" s="7">
        <v>244</v>
      </c>
      <c r="F10" s="7">
        <v>310</v>
      </c>
      <c r="G10" s="8">
        <f>SUMIFS(Распределение!$J$7:$J$10841,Распределение!$F$7:$F$10841,C10,Распределение!$G$7:$G$10841,D10,Распределение!$H$7:$H$10841,E10,Распределение!$I$7:$I$10841,F10)</f>
        <v>0</v>
      </c>
    </row>
    <row r="11" spans="1:7" ht="34.5" customHeight="1" x14ac:dyDescent="0.25">
      <c r="A11" s="7" t="s">
        <v>130</v>
      </c>
      <c r="B11" s="7">
        <v>902</v>
      </c>
      <c r="C11" s="132" t="s">
        <v>186</v>
      </c>
      <c r="D11" s="132" t="s">
        <v>218</v>
      </c>
      <c r="E11" s="7">
        <v>244</v>
      </c>
      <c r="F11" s="7">
        <v>344</v>
      </c>
      <c r="G11" s="8">
        <f>SUMIFS(Распределение!$J$7:$J$10841,Распределение!$F$7:$F$10841,C11,Распределение!$G$7:$G$10841,D11,Распределение!$H$7:$H$10841,E11,Распределение!$I$7:$I$10841,F11)</f>
        <v>0</v>
      </c>
    </row>
    <row r="12" spans="1:7" ht="34.5" customHeight="1" x14ac:dyDescent="0.25">
      <c r="A12" s="7" t="s">
        <v>130</v>
      </c>
      <c r="B12" s="7">
        <v>902</v>
      </c>
      <c r="C12" s="16" t="s">
        <v>186</v>
      </c>
      <c r="D12" s="16" t="s">
        <v>218</v>
      </c>
      <c r="E12" s="7">
        <v>244</v>
      </c>
      <c r="F12" s="7">
        <v>346</v>
      </c>
      <c r="G12" s="8">
        <f>SUMIFS(Распределение!$J$7:$J$10841,Распределение!$F$7:$F$10841,C12,Распределение!$G$7:$G$10841,D12,Распределение!$H$7:$H$10841,E12,Распределение!$I$7:$I$10841,F12)</f>
        <v>0</v>
      </c>
    </row>
    <row r="13" spans="1:7" ht="34.5" customHeight="1" x14ac:dyDescent="0.25">
      <c r="A13" s="7" t="s">
        <v>130</v>
      </c>
      <c r="B13" s="7">
        <v>902</v>
      </c>
      <c r="C13" s="16" t="s">
        <v>186</v>
      </c>
      <c r="D13" s="16" t="s">
        <v>218</v>
      </c>
      <c r="E13" s="7">
        <v>852</v>
      </c>
      <c r="F13" s="7">
        <v>291</v>
      </c>
      <c r="G13" s="8">
        <f>SUMIFS(Распределение!$J$7:$J$10841,Распределение!$F$7:$F$10841,C13,Распределение!$G$7:$G$10841,D13,Распределение!$H$7:$H$10841,E13,Распределение!$I$7:$I$10841,F13)</f>
        <v>0</v>
      </c>
    </row>
    <row r="14" spans="1:7" ht="34.5" customHeight="1" x14ac:dyDescent="0.25">
      <c r="A14" s="38" t="s">
        <v>130</v>
      </c>
      <c r="B14" s="38">
        <v>902</v>
      </c>
      <c r="C14" s="39" t="s">
        <v>144</v>
      </c>
      <c r="D14" s="39" t="s">
        <v>187</v>
      </c>
      <c r="E14" s="7">
        <v>244</v>
      </c>
      <c r="F14" s="7">
        <v>221</v>
      </c>
      <c r="G14" s="8">
        <f>SUMIFS(Распределение!$N$7:$N$10841,Распределение!$F$7:$F$10841,C14,Распределение!$G$7:$G$10841,D14,Распределение!$H$7:$H$10841,E14,Распределение!$L$7:$L$10841,F14,Распределение!$A$7:$A$10841,"итог")</f>
        <v>0</v>
      </c>
    </row>
    <row r="15" spans="1:7" ht="34.5" customHeight="1" x14ac:dyDescent="0.25">
      <c r="A15" s="7" t="s">
        <v>130</v>
      </c>
      <c r="B15" s="7">
        <v>902</v>
      </c>
      <c r="C15" s="16" t="s">
        <v>144</v>
      </c>
      <c r="D15" s="16" t="s">
        <v>187</v>
      </c>
      <c r="E15" s="7">
        <v>244</v>
      </c>
      <c r="F15" s="7">
        <v>223</v>
      </c>
      <c r="G15" s="8">
        <f>SUMIFS(Распределение!$N$7:$N$10841,Распределение!$F$7:$F$10841,C15,Распределение!$G$7:$G$10841,D15,Распределение!$H$7:$H$10841,E15,Распределение!$L$7:$L$10841,F15,Распределение!$A$7:$A$10841,"итог")</f>
        <v>0</v>
      </c>
    </row>
    <row r="16" spans="1:7" ht="34.5" customHeight="1" x14ac:dyDescent="0.25">
      <c r="A16" s="7" t="s">
        <v>130</v>
      </c>
      <c r="B16" s="7">
        <v>902</v>
      </c>
      <c r="C16" s="16" t="s">
        <v>144</v>
      </c>
      <c r="D16" s="16" t="s">
        <v>187</v>
      </c>
      <c r="E16" s="7">
        <v>244</v>
      </c>
      <c r="F16" s="7">
        <v>225</v>
      </c>
      <c r="G16" s="8">
        <f>SUMIFS(Распределение!$N$7:$N$10841,Распределение!$F$7:$F$10841,C16,Распределение!$G$7:$G$10841,D16,Распределение!$H$7:$H$10841,E16,Распределение!$L$7:$L$10841,F16,Распределение!$A$7:$A$10841,"итог")</f>
        <v>0</v>
      </c>
    </row>
    <row r="17" spans="1:7" ht="34.5" customHeight="1" x14ac:dyDescent="0.25">
      <c r="A17" s="7" t="s">
        <v>130</v>
      </c>
      <c r="B17" s="7">
        <v>902</v>
      </c>
      <c r="C17" s="16" t="s">
        <v>144</v>
      </c>
      <c r="D17" s="16" t="s">
        <v>187</v>
      </c>
      <c r="E17" s="7">
        <v>244</v>
      </c>
      <c r="F17" s="7">
        <v>226</v>
      </c>
      <c r="G17" s="8">
        <f>SUMIFS(Распределение!$N$7:$N$10841,Распределение!$F$7:$F$10841,C17,Распределение!$G$7:$G$10841,D17,Распределение!$H$7:$H$10841,E17,Распределение!$L$7:$L$10841,F17,Распределение!$A$7:$A$10841,"итог")</f>
        <v>0</v>
      </c>
    </row>
    <row r="18" spans="1:7" ht="34.5" customHeight="1" x14ac:dyDescent="0.25">
      <c r="A18" s="7" t="s">
        <v>130</v>
      </c>
      <c r="B18" s="7">
        <v>902</v>
      </c>
      <c r="C18" s="16" t="s">
        <v>144</v>
      </c>
      <c r="D18" s="16" t="s">
        <v>187</v>
      </c>
      <c r="E18" s="7">
        <v>244</v>
      </c>
      <c r="F18" s="7">
        <v>310</v>
      </c>
      <c r="G18" s="8">
        <f>SUMIFS(Распределение!$N$7:$N$10841,Распределение!$F$7:$F$10841,C18,Распределение!$G$7:$G$10841,D18,Распределение!$H$7:$H$10841,E18,Распределение!$L$7:$L$10841,F18,Распределение!$A$7:$A$10841,"итог")</f>
        <v>0</v>
      </c>
    </row>
    <row r="19" spans="1:7" ht="34.5" customHeight="1" x14ac:dyDescent="0.25">
      <c r="A19" s="7" t="s">
        <v>130</v>
      </c>
      <c r="B19" s="7">
        <v>902</v>
      </c>
      <c r="C19" s="132" t="s">
        <v>144</v>
      </c>
      <c r="D19" s="132" t="s">
        <v>187</v>
      </c>
      <c r="E19" s="7">
        <v>244</v>
      </c>
      <c r="F19" s="7">
        <v>342</v>
      </c>
      <c r="G19" s="8">
        <f>SUMIFS(Распределение!$N$7:$N$10841,Распределение!$F$7:$F$10841,C19,Распределение!$G$7:$G$10841,D19,Распределение!$H$7:$H$10841,E19,Распределение!$L$7:$L$10841,F19,Распределение!$A$7:$A$10841,"итог")</f>
        <v>0</v>
      </c>
    </row>
    <row r="20" spans="1:7" ht="34.5" customHeight="1" x14ac:dyDescent="0.25">
      <c r="A20" s="7" t="s">
        <v>130</v>
      </c>
      <c r="B20" s="7">
        <v>902</v>
      </c>
      <c r="C20" s="132" t="s">
        <v>144</v>
      </c>
      <c r="D20" s="132" t="s">
        <v>187</v>
      </c>
      <c r="E20" s="7">
        <v>244</v>
      </c>
      <c r="F20" s="7">
        <v>344</v>
      </c>
      <c r="G20" s="8">
        <f>SUMIFS(Распределение!$N$7:$N$10841,Распределение!$F$7:$F$10841,C20,Распределение!$G$7:$G$10841,D20,Распределение!$H$7:$H$10841,E20,Распределение!$L$7:$L$10841,F20,Распределение!$A$7:$A$10841,"итог")</f>
        <v>0</v>
      </c>
    </row>
    <row r="21" spans="1:7" ht="34.5" customHeight="1" x14ac:dyDescent="0.25">
      <c r="A21" s="7" t="s">
        <v>130</v>
      </c>
      <c r="B21" s="7">
        <v>902</v>
      </c>
      <c r="C21" s="16" t="s">
        <v>144</v>
      </c>
      <c r="D21" s="16" t="s">
        <v>187</v>
      </c>
      <c r="E21" s="7">
        <v>244</v>
      </c>
      <c r="F21" s="7">
        <v>346</v>
      </c>
      <c r="G21" s="8">
        <f>SUMIFS(Распределение!$N$7:$N$10841,Распределение!$F$7:$F$10841,C21,Распределение!$G$7:$G$10841,D21,Распределение!$H$7:$H$10841,E21,Распределение!$L$7:$L$10841,F21,Распределение!$A$7:$A$10841,"итог")</f>
        <v>0</v>
      </c>
    </row>
    <row r="22" spans="1:7" ht="34.5" customHeight="1" x14ac:dyDescent="0.25">
      <c r="A22" s="7" t="s">
        <v>130</v>
      </c>
      <c r="B22" s="7">
        <v>902</v>
      </c>
      <c r="C22" s="16" t="s">
        <v>144</v>
      </c>
      <c r="D22" s="16" t="s">
        <v>187</v>
      </c>
      <c r="E22" s="7">
        <v>852</v>
      </c>
      <c r="F22" s="7">
        <v>291</v>
      </c>
      <c r="G22" s="8">
        <f>SUMIFS(Распределение!$N$7:$N$10841,Распределение!$F$7:$F$10841,C22,Распределение!$G$7:$G$10841,D22,Распределение!$H$7:$H$10841,E22,Распределение!$L$7:$L$10841,F22,Распределение!$A$7:$A$10841,"итог")</f>
        <v>0</v>
      </c>
    </row>
    <row r="23" spans="1:7" ht="34.5" customHeight="1" x14ac:dyDescent="0.25">
      <c r="A23" s="38" t="s">
        <v>130</v>
      </c>
      <c r="B23" s="38">
        <v>902</v>
      </c>
      <c r="C23" s="39" t="s">
        <v>145</v>
      </c>
      <c r="D23" s="39" t="s">
        <v>189</v>
      </c>
      <c r="E23" s="7">
        <v>244</v>
      </c>
      <c r="F23" s="7">
        <v>221</v>
      </c>
      <c r="G23" s="8">
        <f>SUMIFS(Распределение!$N$7:$N$10841,Распределение!$F$7:$F$10841,C23,Распределение!$G$7:$G$10841,D23,Распределение!$H$7:$H$10841,E23,Распределение!$L$7:$L$10841,F23,Распределение!$A$7:$A$10841,"итог")</f>
        <v>0</v>
      </c>
    </row>
    <row r="24" spans="1:7" ht="34.5" customHeight="1" x14ac:dyDescent="0.25">
      <c r="A24" s="7" t="s">
        <v>130</v>
      </c>
      <c r="B24" s="7">
        <v>902</v>
      </c>
      <c r="C24" s="16" t="s">
        <v>145</v>
      </c>
      <c r="D24" s="16" t="s">
        <v>189</v>
      </c>
      <c r="E24" s="7">
        <v>244</v>
      </c>
      <c r="F24" s="7">
        <v>223</v>
      </c>
      <c r="G24" s="8">
        <f>SUMIFS(Распределение!$N$7:$N$10841,Распределение!$F$7:$F$10841,C24,Распределение!$G$7:$G$10841,D24,Распределение!$H$7:$H$10841,E24,Распределение!$L$7:$L$10841,F24,Распределение!$A$7:$A$10841,"итог")</f>
        <v>0</v>
      </c>
    </row>
    <row r="25" spans="1:7" ht="34.5" customHeight="1" x14ac:dyDescent="0.25">
      <c r="A25" s="7" t="s">
        <v>130</v>
      </c>
      <c r="B25" s="7">
        <v>902</v>
      </c>
      <c r="C25" s="16" t="s">
        <v>145</v>
      </c>
      <c r="D25" s="16" t="s">
        <v>189</v>
      </c>
      <c r="E25" s="7">
        <v>244</v>
      </c>
      <c r="F25" s="7">
        <v>225</v>
      </c>
      <c r="G25" s="8">
        <f>SUMIFS(Распределение!$N$7:$N$10841,Распределение!$F$7:$F$10841,C25,Распределение!$G$7:$G$10841,D25,Распределение!$H$7:$H$10841,E25,Распределение!$L$7:$L$10841,F25,Распределение!$A$7:$A$10841,"итог")</f>
        <v>0</v>
      </c>
    </row>
    <row r="26" spans="1:7" ht="34.5" customHeight="1" x14ac:dyDescent="0.25">
      <c r="A26" s="7" t="s">
        <v>130</v>
      </c>
      <c r="B26" s="7">
        <v>902</v>
      </c>
      <c r="C26" s="16" t="s">
        <v>145</v>
      </c>
      <c r="D26" s="16" t="s">
        <v>189</v>
      </c>
      <c r="E26" s="7">
        <v>244</v>
      </c>
      <c r="F26" s="7">
        <v>226</v>
      </c>
      <c r="G26" s="8">
        <f>SUMIFS(Распределение!$N$7:$N$10841,Распределение!$F$7:$F$10841,C26,Распределение!$G$7:$G$10841,D26,Распределение!$H$7:$H$10841,E26,Распределение!$L$7:$L$10841,F26,Распределение!$A$7:$A$10841,"итог")</f>
        <v>0</v>
      </c>
    </row>
    <row r="27" spans="1:7" ht="34.5" customHeight="1" x14ac:dyDescent="0.25">
      <c r="A27" s="7" t="s">
        <v>130</v>
      </c>
      <c r="B27" s="7">
        <v>902</v>
      </c>
      <c r="C27" s="132" t="s">
        <v>145</v>
      </c>
      <c r="D27" s="132" t="s">
        <v>189</v>
      </c>
      <c r="E27" s="7">
        <v>244</v>
      </c>
      <c r="F27" s="7">
        <v>227</v>
      </c>
      <c r="G27" s="8">
        <f>SUMIFS(Распределение!$N$7:$N$10841,Распределение!$F$7:$F$10841,C27,Распределение!$G$7:$G$10841,D27,Распределение!$H$7:$H$10841,E27,Распределение!$L$7:$L$10841,F27,Распределение!$A$7:$A$10841,"итог")</f>
        <v>0</v>
      </c>
    </row>
    <row r="28" spans="1:7" ht="34.5" customHeight="1" x14ac:dyDescent="0.25">
      <c r="A28" s="7" t="s">
        <v>130</v>
      </c>
      <c r="B28" s="7">
        <v>902</v>
      </c>
      <c r="C28" s="16" t="s">
        <v>145</v>
      </c>
      <c r="D28" s="16" t="s">
        <v>189</v>
      </c>
      <c r="E28" s="7">
        <v>244</v>
      </c>
      <c r="F28" s="7">
        <v>310</v>
      </c>
      <c r="G28" s="8">
        <f>SUMIFS(Распределение!$N$7:$N$10841,Распределение!$F$7:$F$10841,C28,Распределение!$G$7:$G$10841,D28,Распределение!$H$7:$H$10841,E28,Распределение!$L$7:$L$10841,F28,Распределение!$A$7:$A$10841,"итог")</f>
        <v>0</v>
      </c>
    </row>
    <row r="29" spans="1:7" ht="34.5" customHeight="1" x14ac:dyDescent="0.25">
      <c r="A29" s="7" t="s">
        <v>130</v>
      </c>
      <c r="B29" s="7">
        <v>902</v>
      </c>
      <c r="C29" s="132" t="s">
        <v>145</v>
      </c>
      <c r="D29" s="132" t="s">
        <v>189</v>
      </c>
      <c r="E29" s="7">
        <v>244</v>
      </c>
      <c r="F29" s="7">
        <v>342</v>
      </c>
      <c r="G29" s="8">
        <f>SUMIFS(Распределение!$N$7:$N$10841,Распределение!$F$7:$F$10841,C29,Распределение!$G$7:$G$10841,D29,Распределение!$H$7:$H$10841,E29,Распределение!$L$7:$L$10841,F29,Распределение!$A$7:$A$10841,"итог")</f>
        <v>0</v>
      </c>
    </row>
    <row r="30" spans="1:7" ht="34.5" customHeight="1" x14ac:dyDescent="0.25">
      <c r="A30" s="7" t="s">
        <v>130</v>
      </c>
      <c r="B30" s="7">
        <v>902</v>
      </c>
      <c r="C30" s="132" t="s">
        <v>145</v>
      </c>
      <c r="D30" s="132" t="s">
        <v>189</v>
      </c>
      <c r="E30" s="7">
        <v>244</v>
      </c>
      <c r="F30" s="7">
        <v>343</v>
      </c>
      <c r="G30" s="8">
        <f>SUMIFS(Распределение!$N$7:$N$10841,Распределение!$F$7:$F$10841,C30,Распределение!$G$7:$G$10841,D30,Распределение!$H$7:$H$10841,E30,Распределение!$L$7:$L$10841,F30,Распределение!$A$7:$A$10841,"итог")</f>
        <v>0</v>
      </c>
    </row>
    <row r="31" spans="1:7" ht="34.5" customHeight="1" x14ac:dyDescent="0.25">
      <c r="A31" s="7" t="s">
        <v>130</v>
      </c>
      <c r="B31" s="7">
        <v>902</v>
      </c>
      <c r="C31" s="132" t="s">
        <v>145</v>
      </c>
      <c r="D31" s="132" t="s">
        <v>189</v>
      </c>
      <c r="E31" s="7">
        <v>244</v>
      </c>
      <c r="F31" s="7">
        <v>344</v>
      </c>
      <c r="G31" s="8">
        <f>SUMIFS(Распределение!$N$7:$N$10841,Распределение!$F$7:$F$10841,C31,Распределение!$G$7:$G$10841,D31,Распределение!$H$7:$H$10841,E31,Распределение!$L$7:$L$10841,F31,Распределение!$A$7:$A$10841,"итог")</f>
        <v>0</v>
      </c>
    </row>
    <row r="32" spans="1:7" ht="34.5" customHeight="1" x14ac:dyDescent="0.25">
      <c r="A32" s="7" t="s">
        <v>130</v>
      </c>
      <c r="B32" s="7">
        <v>902</v>
      </c>
      <c r="C32" s="16" t="s">
        <v>145</v>
      </c>
      <c r="D32" s="16" t="s">
        <v>189</v>
      </c>
      <c r="E32" s="7">
        <v>244</v>
      </c>
      <c r="F32" s="7">
        <v>346</v>
      </c>
      <c r="G32" s="8">
        <f>SUMIFS(Распределение!$N$7:$N$10841,Распределение!$F$7:$F$10841,C32,Распределение!$G$7:$G$10841,D32,Распределение!$H$7:$H$10841,E32,Распределение!$L$7:$L$10841,F32,Распределение!$A$7:$A$10841,"итог")</f>
        <v>0</v>
      </c>
    </row>
    <row r="33" spans="1:7" ht="34.5" customHeight="1" x14ac:dyDescent="0.25">
      <c r="A33" s="7" t="s">
        <v>130</v>
      </c>
      <c r="B33" s="7">
        <v>902</v>
      </c>
      <c r="C33" s="16" t="s">
        <v>145</v>
      </c>
      <c r="D33" s="16" t="s">
        <v>189</v>
      </c>
      <c r="E33" s="7">
        <v>852</v>
      </c>
      <c r="F33" s="7">
        <v>291</v>
      </c>
      <c r="G33" s="8">
        <f>SUMIFS(Распределение!$N$7:$N$10841,Распределение!$F$7:$F$10841,C33,Распределение!$G$7:$G$10841,D33,Распределение!$H$7:$H$10841,E33,Распределение!$L$7:$L$10841,F33,Распределение!$A$7:$A$10841,"итог")</f>
        <v>0</v>
      </c>
    </row>
    <row r="34" spans="1:7" ht="34.5" customHeight="1" x14ac:dyDescent="0.25">
      <c r="A34" s="38" t="s">
        <v>130</v>
      </c>
      <c r="B34" s="38">
        <v>902</v>
      </c>
      <c r="C34" s="39" t="s">
        <v>145</v>
      </c>
      <c r="D34" s="39" t="s">
        <v>190</v>
      </c>
      <c r="E34" s="7">
        <v>244</v>
      </c>
      <c r="F34" s="7">
        <v>221</v>
      </c>
      <c r="G34" s="8">
        <f>SUMIFS(Распределение!$N$7:$N$10841,Распределение!$F$7:$F$10841,C34,Распределение!$G$7:$G$10841,D34,Распределение!$H$7:$H$10841,E34,Распределение!$L$7:$L$10841,F34,Распределение!$A$7:$A$10841,"итог")</f>
        <v>0</v>
      </c>
    </row>
    <row r="35" spans="1:7" ht="34.5" customHeight="1" x14ac:dyDescent="0.25">
      <c r="A35" s="7" t="s">
        <v>130</v>
      </c>
      <c r="B35" s="7">
        <v>902</v>
      </c>
      <c r="C35" s="16" t="s">
        <v>145</v>
      </c>
      <c r="D35" s="16" t="s">
        <v>190</v>
      </c>
      <c r="E35" s="7">
        <v>244</v>
      </c>
      <c r="F35" s="7">
        <v>223</v>
      </c>
      <c r="G35" s="8">
        <f>SUMIFS(Распределение!$N$7:$N$10841,Распределение!$F$7:$F$10841,C35,Распределение!$G$7:$G$10841,D35,Распределение!$H$7:$H$10841,E35,Распределение!$L$7:$L$10841,F35,Распределение!$A$7:$A$10841,"итог")</f>
        <v>0</v>
      </c>
    </row>
    <row r="36" spans="1:7" ht="34.5" customHeight="1" x14ac:dyDescent="0.25">
      <c r="A36" s="7" t="s">
        <v>130</v>
      </c>
      <c r="B36" s="7">
        <v>902</v>
      </c>
      <c r="C36" s="16" t="s">
        <v>145</v>
      </c>
      <c r="D36" s="16" t="s">
        <v>190</v>
      </c>
      <c r="E36" s="7">
        <v>244</v>
      </c>
      <c r="F36" s="7">
        <v>225</v>
      </c>
      <c r="G36" s="8">
        <f>SUMIFS(Распределение!$N$7:$N$10841,Распределение!$F$7:$F$10841,C36,Распределение!$G$7:$G$10841,D36,Распределение!$H$7:$H$10841,E36,Распределение!$L$7:$L$10841,F36,Распределение!$A$7:$A$10841,"итог")</f>
        <v>0</v>
      </c>
    </row>
    <row r="37" spans="1:7" ht="34.5" customHeight="1" x14ac:dyDescent="0.25">
      <c r="A37" s="7" t="s">
        <v>130</v>
      </c>
      <c r="B37" s="7">
        <v>902</v>
      </c>
      <c r="C37" s="16" t="s">
        <v>145</v>
      </c>
      <c r="D37" s="16" t="s">
        <v>190</v>
      </c>
      <c r="E37" s="7">
        <v>244</v>
      </c>
      <c r="F37" s="7">
        <v>226</v>
      </c>
      <c r="G37" s="8">
        <f>SUMIFS(Распределение!$N$7:$N$10841,Распределение!$F$7:$F$10841,C37,Распределение!$G$7:$G$10841,D37,Распределение!$H$7:$H$10841,E37,Распределение!$L$7:$L$10841,F37,Распределение!$A$7:$A$10841,"итог")</f>
        <v>0</v>
      </c>
    </row>
    <row r="38" spans="1:7" ht="34.5" customHeight="1" x14ac:dyDescent="0.25">
      <c r="A38" s="7" t="s">
        <v>130</v>
      </c>
      <c r="B38" s="7">
        <v>902</v>
      </c>
      <c r="C38" s="16" t="s">
        <v>145</v>
      </c>
      <c r="D38" s="16" t="s">
        <v>190</v>
      </c>
      <c r="E38" s="7">
        <v>244</v>
      </c>
      <c r="F38" s="7">
        <v>310</v>
      </c>
      <c r="G38" s="8">
        <f>SUMIFS(Распределение!$N$7:$N$10841,Распределение!$F$7:$F$10841,C38,Распределение!$G$7:$G$10841,D38,Распределение!$H$7:$H$10841,E38,Распределение!$L$7:$L$10841,F38,Распределение!$A$7:$A$10841,"итог")</f>
        <v>0</v>
      </c>
    </row>
    <row r="39" spans="1:7" ht="34.5" customHeight="1" x14ac:dyDescent="0.25">
      <c r="A39" s="7" t="s">
        <v>130</v>
      </c>
      <c r="B39" s="7">
        <v>902</v>
      </c>
      <c r="C39" s="132" t="s">
        <v>145</v>
      </c>
      <c r="D39" s="132" t="s">
        <v>190</v>
      </c>
      <c r="E39" s="7">
        <v>244</v>
      </c>
      <c r="F39" s="7">
        <v>342</v>
      </c>
      <c r="G39" s="8">
        <f>SUMIFS(Распределение!$N$7:$N$10841,Распределение!$F$7:$F$10841,C39,Распределение!$G$7:$G$10841,D39,Распределение!$H$7:$H$10841,E39,Распределение!$L$7:$L$10841,F39,Распределение!$A$7:$A$10841,"итог")</f>
        <v>0</v>
      </c>
    </row>
    <row r="40" spans="1:7" ht="34.5" customHeight="1" x14ac:dyDescent="0.25">
      <c r="A40" s="7" t="s">
        <v>130</v>
      </c>
      <c r="B40" s="7">
        <v>902</v>
      </c>
      <c r="C40" s="132" t="s">
        <v>145</v>
      </c>
      <c r="D40" s="132" t="s">
        <v>190</v>
      </c>
      <c r="E40" s="7">
        <v>244</v>
      </c>
      <c r="F40" s="7">
        <v>344</v>
      </c>
      <c r="G40" s="8">
        <f>SUMIFS(Распределение!$N$7:$N$10841,Распределение!$F$7:$F$10841,C40,Распределение!$G$7:$G$10841,D40,Распределение!$H$7:$H$10841,E40,Распределение!$L$7:$L$10841,F40,Распределение!$A$7:$A$10841,"итог")</f>
        <v>0</v>
      </c>
    </row>
    <row r="41" spans="1:7" ht="34.5" customHeight="1" x14ac:dyDescent="0.25">
      <c r="A41" s="7" t="s">
        <v>130</v>
      </c>
      <c r="B41" s="7">
        <v>902</v>
      </c>
      <c r="C41" s="16" t="s">
        <v>145</v>
      </c>
      <c r="D41" s="16" t="s">
        <v>190</v>
      </c>
      <c r="E41" s="7">
        <v>244</v>
      </c>
      <c r="F41" s="7">
        <v>346</v>
      </c>
      <c r="G41" s="8">
        <f>SUMIFS(Распределение!$N$7:$N$10841,Распределение!$F$7:$F$10841,C41,Распределение!$G$7:$G$10841,D41,Распределение!$H$7:$H$10841,E41,Распределение!$L$7:$L$10841,F41,Распределение!$A$7:$A$10841,"итог")</f>
        <v>0</v>
      </c>
    </row>
    <row r="42" spans="1:7" ht="34.5" customHeight="1" x14ac:dyDescent="0.25">
      <c r="A42" s="7" t="s">
        <v>130</v>
      </c>
      <c r="B42" s="7">
        <v>902</v>
      </c>
      <c r="C42" s="16" t="s">
        <v>145</v>
      </c>
      <c r="D42" s="16" t="s">
        <v>190</v>
      </c>
      <c r="E42" s="7">
        <v>852</v>
      </c>
      <c r="F42" s="7">
        <v>291</v>
      </c>
      <c r="G42" s="8">
        <f>SUMIFS(Распределение!$N$7:$N$10841,Распределение!$F$7:$F$10841,C42,Распределение!$G$7:$G$10841,D42,Распределение!$H$7:$H$10841,E42,Распределение!$L$7:$L$10841,F42,Распределение!$A$7:$A$10841,"итог")</f>
        <v>0</v>
      </c>
    </row>
    <row r="43" spans="1:7" ht="34.5" customHeight="1" x14ac:dyDescent="0.25">
      <c r="A43" s="38" t="s">
        <v>130</v>
      </c>
      <c r="B43" s="38">
        <v>902</v>
      </c>
      <c r="C43" s="39" t="s">
        <v>185</v>
      </c>
      <c r="D43" s="39" t="s">
        <v>191</v>
      </c>
      <c r="E43" s="7">
        <v>244</v>
      </c>
      <c r="F43" s="7">
        <v>221</v>
      </c>
      <c r="G43" s="8">
        <f>SUMIFS(Распределение!$N$7:$N$10841,Распределение!$F$7:$F$10841,C43,Распределение!$G$7:$G$10841,D43,Распределение!$H$7:$H$10841,E43,Распределение!$L$7:$L$10841,F43,Распределение!$A$7:$A$10841,"итог")</f>
        <v>0</v>
      </c>
    </row>
    <row r="44" spans="1:7" ht="34.5" customHeight="1" x14ac:dyDescent="0.25">
      <c r="A44" s="7" t="s">
        <v>130</v>
      </c>
      <c r="B44" s="7">
        <v>902</v>
      </c>
      <c r="C44" s="16" t="s">
        <v>185</v>
      </c>
      <c r="D44" s="16" t="s">
        <v>191</v>
      </c>
      <c r="E44" s="7">
        <v>244</v>
      </c>
      <c r="F44" s="7">
        <v>223</v>
      </c>
      <c r="G44" s="8">
        <f>SUMIFS(Распределение!$N$7:$N$10841,Распределение!$F$7:$F$10841,C44,Распределение!$G$7:$G$10841,D44,Распределение!$H$7:$H$10841,E44,Распределение!$L$7:$L$10841,F44,Распределение!$A$7:$A$10841,"итог")</f>
        <v>0</v>
      </c>
    </row>
    <row r="45" spans="1:7" ht="34.5" customHeight="1" x14ac:dyDescent="0.25">
      <c r="A45" s="7" t="s">
        <v>130</v>
      </c>
      <c r="B45" s="7">
        <v>902</v>
      </c>
      <c r="C45" s="16" t="s">
        <v>185</v>
      </c>
      <c r="D45" s="16" t="s">
        <v>191</v>
      </c>
      <c r="E45" s="7">
        <v>244</v>
      </c>
      <c r="F45" s="7">
        <v>225</v>
      </c>
      <c r="G45" s="8">
        <f>SUMIFS(Распределение!$N$7:$N$10841,Распределение!$F$7:$F$10841,C45,Распределение!$G$7:$G$10841,D45,Распределение!$H$7:$H$10841,E45,Распределение!$L$7:$L$10841,F45,Распределение!$A$7:$A$10841,"итог")</f>
        <v>0</v>
      </c>
    </row>
    <row r="46" spans="1:7" ht="34.5" customHeight="1" x14ac:dyDescent="0.25">
      <c r="A46" s="7" t="s">
        <v>130</v>
      </c>
      <c r="B46" s="7">
        <v>902</v>
      </c>
      <c r="C46" s="16" t="s">
        <v>185</v>
      </c>
      <c r="D46" s="16" t="s">
        <v>191</v>
      </c>
      <c r="E46" s="7">
        <v>244</v>
      </c>
      <c r="F46" s="7">
        <v>226</v>
      </c>
      <c r="G46" s="8">
        <f>SUMIFS(Распределение!$N$7:$N$10841,Распределение!$F$7:$F$10841,C46,Распределение!$G$7:$G$10841,D46,Распределение!$H$7:$H$10841,E46,Распределение!$L$7:$L$10841,F46,Распределение!$A$7:$A$10841,"итог")</f>
        <v>0</v>
      </c>
    </row>
    <row r="47" spans="1:7" ht="34.5" customHeight="1" x14ac:dyDescent="0.25">
      <c r="A47" s="7" t="s">
        <v>130</v>
      </c>
      <c r="B47" s="7">
        <v>902</v>
      </c>
      <c r="C47" s="16" t="s">
        <v>185</v>
      </c>
      <c r="D47" s="16" t="s">
        <v>191</v>
      </c>
      <c r="E47" s="7">
        <v>244</v>
      </c>
      <c r="F47" s="7">
        <v>310</v>
      </c>
      <c r="G47" s="8">
        <f>SUMIFS(Распределение!$N$7:$N$10841,Распределение!$F$7:$F$10841,C47,Распределение!$G$7:$G$10841,D47,Распределение!$H$7:$H$10841,E47,Распределение!$L$7:$L$10841,F47,Распределение!$A$7:$A$10841,"итог")</f>
        <v>0</v>
      </c>
    </row>
    <row r="48" spans="1:7" ht="34.5" customHeight="1" x14ac:dyDescent="0.25">
      <c r="A48" s="7" t="s">
        <v>130</v>
      </c>
      <c r="B48" s="7">
        <v>902</v>
      </c>
      <c r="C48" s="132" t="s">
        <v>185</v>
      </c>
      <c r="D48" s="132" t="s">
        <v>191</v>
      </c>
      <c r="E48" s="7">
        <v>244</v>
      </c>
      <c r="F48" s="7">
        <v>344</v>
      </c>
      <c r="G48" s="8">
        <f>SUMIFS(Распределение!$N$7:$N$10841,Распределение!$F$7:$F$10841,C48,Распределение!$G$7:$G$10841,D48,Распределение!$H$7:$H$10841,E48,Распределение!$L$7:$L$10841,F48,Распределение!$A$7:$A$10841,"итог")</f>
        <v>0</v>
      </c>
    </row>
    <row r="49" spans="1:7" ht="34.5" customHeight="1" x14ac:dyDescent="0.25">
      <c r="A49" s="7" t="s">
        <v>130</v>
      </c>
      <c r="B49" s="7">
        <v>902</v>
      </c>
      <c r="C49" s="16" t="s">
        <v>185</v>
      </c>
      <c r="D49" s="16" t="s">
        <v>191</v>
      </c>
      <c r="E49" s="7">
        <v>244</v>
      </c>
      <c r="F49" s="7">
        <v>346</v>
      </c>
      <c r="G49" s="8">
        <f>SUMIFS(Распределение!$N$7:$N$10841,Распределение!$F$7:$F$10841,C49,Распределение!$G$7:$G$10841,D49,Распределение!$H$7:$H$10841,E49,Распределение!$L$7:$L$10841,F49,Распределение!$A$7:$A$10841,"итог")</f>
        <v>0</v>
      </c>
    </row>
    <row r="50" spans="1:7" ht="34.5" customHeight="1" x14ac:dyDescent="0.25">
      <c r="A50" s="7" t="s">
        <v>130</v>
      </c>
      <c r="B50" s="7">
        <v>902</v>
      </c>
      <c r="C50" s="16" t="s">
        <v>185</v>
      </c>
      <c r="D50" s="16" t="s">
        <v>191</v>
      </c>
      <c r="E50" s="7">
        <v>852</v>
      </c>
      <c r="F50" s="7">
        <v>291</v>
      </c>
      <c r="G50" s="8">
        <f>SUMIFS(Распределение!$N$7:$N$10841,Распределение!$F$7:$F$10841,C50,Распределение!$G$7:$G$10841,D50,Распределение!$H$7:$H$10841,E50,Распределение!$L$7:$L$10841,F50,Распределение!$A$7:$A$10841,"итог")</f>
        <v>0</v>
      </c>
    </row>
    <row r="51" spans="1:7" ht="34.5" customHeight="1" x14ac:dyDescent="0.25">
      <c r="A51" s="38" t="s">
        <v>130</v>
      </c>
      <c r="B51" s="38">
        <v>902</v>
      </c>
      <c r="C51" s="39" t="s">
        <v>186</v>
      </c>
      <c r="D51" s="39" t="s">
        <v>192</v>
      </c>
      <c r="E51" s="7">
        <v>244</v>
      </c>
      <c r="F51" s="7">
        <v>221</v>
      </c>
      <c r="G51" s="8">
        <f>SUMIFS(Распределение!$N$7:$N$10841,Распределение!$F$7:$F$10841,C51,Распределение!$G$7:$G$10841,D51,Распределение!$H$7:$H$10841,E51,Распределение!$L$7:$L$10841,F51,Распределение!$A$7:$A$10841,"итог")</f>
        <v>0</v>
      </c>
    </row>
    <row r="52" spans="1:7" ht="34.5" customHeight="1" x14ac:dyDescent="0.25">
      <c r="A52" s="7" t="s">
        <v>130</v>
      </c>
      <c r="B52" s="7">
        <v>902</v>
      </c>
      <c r="C52" s="16" t="s">
        <v>186</v>
      </c>
      <c r="D52" s="16" t="s">
        <v>192</v>
      </c>
      <c r="E52" s="7">
        <v>244</v>
      </c>
      <c r="F52" s="7">
        <v>223</v>
      </c>
      <c r="G52" s="8">
        <f>SUMIFS(Распределение!$N$7:$N$10841,Распределение!$F$7:$F$10841,C52,Распределение!$G$7:$G$10841,D52,Распределение!$H$7:$H$10841,E52,Распределение!$L$7:$L$10841,F52,Распределение!$A$7:$A$10841,"итог")</f>
        <v>0</v>
      </c>
    </row>
    <row r="53" spans="1:7" ht="34.5" customHeight="1" x14ac:dyDescent="0.25">
      <c r="A53" s="7" t="s">
        <v>130</v>
      </c>
      <c r="B53" s="7">
        <v>902</v>
      </c>
      <c r="C53" s="16" t="s">
        <v>186</v>
      </c>
      <c r="D53" s="16" t="s">
        <v>192</v>
      </c>
      <c r="E53" s="7">
        <v>244</v>
      </c>
      <c r="F53" s="7">
        <v>225</v>
      </c>
      <c r="G53" s="8">
        <f>SUMIFS(Распределение!$N$7:$N$10841,Распределение!$F$7:$F$10841,C53,Распределение!$G$7:$G$10841,D53,Распределение!$H$7:$H$10841,E53,Распределение!$L$7:$L$10841,F53,Распределение!$A$7:$A$10841,"итог")</f>
        <v>0</v>
      </c>
    </row>
    <row r="54" spans="1:7" ht="34.5" customHeight="1" x14ac:dyDescent="0.25">
      <c r="A54" s="7" t="s">
        <v>130</v>
      </c>
      <c r="B54" s="7">
        <v>902</v>
      </c>
      <c r="C54" s="16" t="s">
        <v>186</v>
      </c>
      <c r="D54" s="16" t="s">
        <v>192</v>
      </c>
      <c r="E54" s="7">
        <v>244</v>
      </c>
      <c r="F54" s="7">
        <v>226</v>
      </c>
      <c r="G54" s="8">
        <f>SUMIFS(Распределение!$N$7:$N$10841,Распределение!$F$7:$F$10841,C54,Распределение!$G$7:$G$10841,D54,Распределение!$H$7:$H$10841,E54,Распределение!$L$7:$L$10841,F54,Распределение!$A$7:$A$10841,"итог")</f>
        <v>0</v>
      </c>
    </row>
    <row r="55" spans="1:7" ht="34.5" customHeight="1" x14ac:dyDescent="0.25">
      <c r="A55" s="7" t="s">
        <v>130</v>
      </c>
      <c r="B55" s="7">
        <v>902</v>
      </c>
      <c r="C55" s="16" t="s">
        <v>186</v>
      </c>
      <c r="D55" s="16" t="s">
        <v>192</v>
      </c>
      <c r="E55" s="7">
        <v>244</v>
      </c>
      <c r="F55" s="7">
        <v>310</v>
      </c>
      <c r="G55" s="8">
        <f>SUMIFS(Распределение!$N$7:$N$10841,Распределение!$F$7:$F$10841,C55,Распределение!$G$7:$G$10841,D55,Распределение!$H$7:$H$10841,E55,Распределение!$L$7:$L$10841,F55,Распределение!$A$7:$A$10841,"итог")</f>
        <v>0</v>
      </c>
    </row>
    <row r="56" spans="1:7" ht="34.5" customHeight="1" x14ac:dyDescent="0.25">
      <c r="A56" s="7" t="s">
        <v>130</v>
      </c>
      <c r="B56" s="7">
        <v>902</v>
      </c>
      <c r="C56" s="132" t="s">
        <v>186</v>
      </c>
      <c r="D56" s="132" t="s">
        <v>192</v>
      </c>
      <c r="E56" s="7">
        <v>244</v>
      </c>
      <c r="F56" s="7">
        <v>344</v>
      </c>
      <c r="G56" s="8">
        <f>SUMIFS(Распределение!$N$7:$N$10841,Распределение!$F$7:$F$10841,C56,Распределение!$G$7:$G$10841,D56,Распределение!$H$7:$H$10841,E56,Распределение!$L$7:$L$10841,F56,Распределение!$A$7:$A$10841,"итог")</f>
        <v>0</v>
      </c>
    </row>
    <row r="57" spans="1:7" ht="34.5" customHeight="1" x14ac:dyDescent="0.25">
      <c r="A57" s="7" t="s">
        <v>130</v>
      </c>
      <c r="B57" s="7">
        <v>902</v>
      </c>
      <c r="C57" s="16" t="s">
        <v>186</v>
      </c>
      <c r="D57" s="16" t="s">
        <v>192</v>
      </c>
      <c r="E57" s="7">
        <v>244</v>
      </c>
      <c r="F57" s="7">
        <v>346</v>
      </c>
      <c r="G57" s="8">
        <f>SUMIFS(Распределение!$N$7:$N$10841,Распределение!$F$7:$F$10841,C57,Распределение!$G$7:$G$10841,D57,Распределение!$H$7:$H$10841,E57,Распределение!$L$7:$L$10841,F57,Распределение!$A$7:$A$10841,"итог")</f>
        <v>0</v>
      </c>
    </row>
    <row r="58" spans="1:7" ht="34.5" customHeight="1" x14ac:dyDescent="0.25">
      <c r="A58" s="7" t="s">
        <v>130</v>
      </c>
      <c r="B58" s="7">
        <v>902</v>
      </c>
      <c r="C58" s="16" t="s">
        <v>186</v>
      </c>
      <c r="D58" s="16" t="s">
        <v>192</v>
      </c>
      <c r="E58" s="7">
        <v>852</v>
      </c>
      <c r="F58" s="7">
        <v>291</v>
      </c>
      <c r="G58" s="8">
        <f>SUMIFS(Распределение!$N$7:$N$10841,Распределение!$F$7:$F$10841,C58,Распределение!$G$7:$G$10841,D58,Распределение!$H$7:$H$10841,E58,Распределение!$L$7:$L$10841,F58,Распределение!$A$7:$A$10841,"итог")</f>
        <v>0</v>
      </c>
    </row>
    <row r="59" spans="1:7" ht="34.5" customHeight="1" x14ac:dyDescent="0.25">
      <c r="A59" s="38" t="s">
        <v>130</v>
      </c>
      <c r="B59" s="38">
        <v>902</v>
      </c>
      <c r="C59" s="39" t="s">
        <v>186</v>
      </c>
      <c r="D59" s="39" t="s">
        <v>193</v>
      </c>
      <c r="E59" s="7">
        <v>244</v>
      </c>
      <c r="F59" s="7">
        <v>221</v>
      </c>
      <c r="G59" s="8">
        <f>SUMIFS(Распределение!$N$7:$N$10841,Распределение!$F$7:$F$10841,C59,Распределение!$G$7:$G$10841,D59,Распределение!$H$7:$H$10841,E59,Распределение!$L$7:$L$10841,F59,Распределение!$A$7:$A$10841,"итог")</f>
        <v>0</v>
      </c>
    </row>
    <row r="60" spans="1:7" ht="34.5" customHeight="1" x14ac:dyDescent="0.25">
      <c r="A60" s="7" t="s">
        <v>130</v>
      </c>
      <c r="B60" s="7">
        <v>902</v>
      </c>
      <c r="C60" s="16" t="s">
        <v>186</v>
      </c>
      <c r="D60" s="16" t="s">
        <v>193</v>
      </c>
      <c r="E60" s="7">
        <v>244</v>
      </c>
      <c r="F60" s="7">
        <v>223</v>
      </c>
      <c r="G60" s="8">
        <f>SUMIFS(Распределение!$N$7:$N$10841,Распределение!$F$7:$F$10841,C60,Распределение!$G$7:$G$10841,D60,Распределение!$H$7:$H$10841,E60,Распределение!$L$7:$L$10841,F60,Распределение!$A$7:$A$10841,"итог")</f>
        <v>0</v>
      </c>
    </row>
    <row r="61" spans="1:7" ht="34.5" customHeight="1" x14ac:dyDescent="0.25">
      <c r="A61" s="7" t="s">
        <v>130</v>
      </c>
      <c r="B61" s="7">
        <v>902</v>
      </c>
      <c r="C61" s="16" t="s">
        <v>186</v>
      </c>
      <c r="D61" s="16" t="s">
        <v>193</v>
      </c>
      <c r="E61" s="7">
        <v>244</v>
      </c>
      <c r="F61" s="7">
        <v>225</v>
      </c>
      <c r="G61" s="8">
        <f>SUMIFS(Распределение!$N$7:$N$10841,Распределение!$F$7:$F$10841,C61,Распределение!$G$7:$G$10841,D61,Распределение!$H$7:$H$10841,E61,Распределение!$L$7:$L$10841,F61,Распределение!$A$7:$A$10841,"итог")</f>
        <v>0</v>
      </c>
    </row>
    <row r="62" spans="1:7" ht="34.5" customHeight="1" x14ac:dyDescent="0.25">
      <c r="A62" s="7" t="s">
        <v>130</v>
      </c>
      <c r="B62" s="7">
        <v>902</v>
      </c>
      <c r="C62" s="16" t="s">
        <v>186</v>
      </c>
      <c r="D62" s="16" t="s">
        <v>193</v>
      </c>
      <c r="E62" s="7">
        <v>244</v>
      </c>
      <c r="F62" s="7">
        <v>226</v>
      </c>
      <c r="G62" s="8">
        <f>SUMIFS(Распределение!$N$7:$N$10841,Распределение!$F$7:$F$10841,C62,Распределение!$G$7:$G$10841,D62,Распределение!$H$7:$H$10841,E62,Распределение!$L$7:$L$10841,F62,Распределение!$A$7:$A$10841,"итог")</f>
        <v>0</v>
      </c>
    </row>
    <row r="63" spans="1:7" ht="34.5" customHeight="1" x14ac:dyDescent="0.25">
      <c r="A63" s="7" t="s">
        <v>130</v>
      </c>
      <c r="B63" s="7">
        <v>902</v>
      </c>
      <c r="C63" s="16" t="s">
        <v>186</v>
      </c>
      <c r="D63" s="16" t="s">
        <v>193</v>
      </c>
      <c r="E63" s="7">
        <v>244</v>
      </c>
      <c r="F63" s="7">
        <v>310</v>
      </c>
      <c r="G63" s="8">
        <f>SUMIFS(Распределение!$N$7:$N$10841,Распределение!$F$7:$F$10841,C63,Распределение!$G$7:$G$10841,D63,Распределение!$H$7:$H$10841,E63,Распределение!$L$7:$L$10841,F63,Распределение!$A$7:$A$10841,"итог")</f>
        <v>0</v>
      </c>
    </row>
    <row r="64" spans="1:7" ht="34.5" customHeight="1" x14ac:dyDescent="0.25">
      <c r="A64" s="7" t="s">
        <v>130</v>
      </c>
      <c r="B64" s="7">
        <v>902</v>
      </c>
      <c r="C64" s="132" t="s">
        <v>186</v>
      </c>
      <c r="D64" s="132" t="s">
        <v>193</v>
      </c>
      <c r="E64" s="7">
        <v>244</v>
      </c>
      <c r="F64" s="7">
        <v>344</v>
      </c>
      <c r="G64" s="8">
        <f>SUMIFS(Распределение!$N$7:$N$10841,Распределение!$F$7:$F$10841,C64,Распределение!$G$7:$G$10841,D64,Распределение!$H$7:$H$10841,E64,Распределение!$L$7:$L$10841,F64,Распределение!$A$7:$A$10841,"итог")</f>
        <v>0</v>
      </c>
    </row>
    <row r="65" spans="1:7" ht="34.5" customHeight="1" x14ac:dyDescent="0.25">
      <c r="A65" s="7" t="s">
        <v>130</v>
      </c>
      <c r="B65" s="7">
        <v>902</v>
      </c>
      <c r="C65" s="16" t="s">
        <v>186</v>
      </c>
      <c r="D65" s="16" t="s">
        <v>193</v>
      </c>
      <c r="E65" s="7">
        <v>244</v>
      </c>
      <c r="F65" s="7">
        <v>346</v>
      </c>
      <c r="G65" s="8">
        <f>SUMIFS(Распределение!$N$7:$N$10841,Распределение!$F$7:$F$10841,C65,Распределение!$G$7:$G$10841,D65,Распределение!$H$7:$H$10841,E65,Распределение!$L$7:$L$10841,F65,Распределение!$A$7:$A$10841,"итог")</f>
        <v>0</v>
      </c>
    </row>
    <row r="66" spans="1:7" ht="34.5" customHeight="1" x14ac:dyDescent="0.25">
      <c r="A66" s="7" t="s">
        <v>130</v>
      </c>
      <c r="B66" s="7">
        <v>902</v>
      </c>
      <c r="C66" s="16" t="s">
        <v>186</v>
      </c>
      <c r="D66" s="16" t="s">
        <v>193</v>
      </c>
      <c r="E66" s="7">
        <v>852</v>
      </c>
      <c r="F66" s="7">
        <v>291</v>
      </c>
      <c r="G66" s="8">
        <f>SUMIFS(Распределение!$N$7:$N$10841,Распределение!$F$7:$F$10841,C66,Распределение!$G$7:$G$10841,D66,Распределение!$H$7:$H$10841,E66,Распределение!$L$7:$L$10841,F66,Распределение!$A$7:$A$10841,"итог")</f>
        <v>0</v>
      </c>
    </row>
    <row r="67" spans="1:7" ht="34.5" customHeight="1" x14ac:dyDescent="0.25">
      <c r="A67" s="38" t="s">
        <v>130</v>
      </c>
      <c r="B67" s="38">
        <v>902</v>
      </c>
      <c r="C67" s="39" t="s">
        <v>186</v>
      </c>
      <c r="D67" s="39" t="s">
        <v>194</v>
      </c>
      <c r="E67" s="7">
        <v>244</v>
      </c>
      <c r="F67" s="7">
        <v>221</v>
      </c>
      <c r="G67" s="8">
        <f>SUMIFS(Распределение!$N$7:$N$10841,Распределение!$F$7:$F$10841,C67,Распределение!$G$7:$G$10841,D67,Распределение!$H$7:$H$10841,E67,Распределение!$L$7:$L$10841,F67,Распределение!$A$7:$A$10841,"итог")</f>
        <v>0</v>
      </c>
    </row>
    <row r="68" spans="1:7" ht="34.5" customHeight="1" x14ac:dyDescent="0.25">
      <c r="A68" s="7" t="s">
        <v>130</v>
      </c>
      <c r="B68" s="7">
        <v>902</v>
      </c>
      <c r="C68" s="16" t="s">
        <v>186</v>
      </c>
      <c r="D68" s="16" t="s">
        <v>194</v>
      </c>
      <c r="E68" s="7">
        <v>244</v>
      </c>
      <c r="F68" s="7">
        <v>223</v>
      </c>
      <c r="G68" s="8">
        <f>SUMIFS(Распределение!$N$7:$N$10841,Распределение!$F$7:$F$10841,C68,Распределение!$G$7:$G$10841,D68,Распределение!$H$7:$H$10841,E68,Распределение!$L$7:$L$10841,F68,Распределение!$A$7:$A$10841,"итог")</f>
        <v>0</v>
      </c>
    </row>
    <row r="69" spans="1:7" ht="34.5" customHeight="1" x14ac:dyDescent="0.25">
      <c r="A69" s="7" t="s">
        <v>130</v>
      </c>
      <c r="B69" s="7">
        <v>902</v>
      </c>
      <c r="C69" s="16" t="s">
        <v>186</v>
      </c>
      <c r="D69" s="16" t="s">
        <v>194</v>
      </c>
      <c r="E69" s="7">
        <v>244</v>
      </c>
      <c r="F69" s="7">
        <v>225</v>
      </c>
      <c r="G69" s="8">
        <f>SUMIFS(Распределение!$N$7:$N$10841,Распределение!$F$7:$F$10841,C69,Распределение!$G$7:$G$10841,D69,Распределение!$H$7:$H$10841,E69,Распределение!$L$7:$L$10841,F69,Распределение!$A$7:$A$10841,"итог")</f>
        <v>0</v>
      </c>
    </row>
    <row r="70" spans="1:7" ht="34.5" customHeight="1" x14ac:dyDescent="0.25">
      <c r="A70" s="7" t="s">
        <v>130</v>
      </c>
      <c r="B70" s="7">
        <v>902</v>
      </c>
      <c r="C70" s="132" t="s">
        <v>186</v>
      </c>
      <c r="D70" s="132" t="s">
        <v>194</v>
      </c>
      <c r="E70" s="7">
        <v>244</v>
      </c>
      <c r="F70" s="7">
        <v>226</v>
      </c>
      <c r="G70" s="8">
        <f>SUMIFS(Распределение!$N$7:$N$10841,Распределение!$F$7:$F$10841,C70,Распределение!$G$7:$G$10841,D70,Распределение!$H$7:$H$10841,E70,Распределение!$L$7:$L$10841,F70,Распределение!$A$7:$A$10841,"итог")</f>
        <v>0</v>
      </c>
    </row>
    <row r="71" spans="1:7" ht="34.5" customHeight="1" x14ac:dyDescent="0.25">
      <c r="A71" s="7" t="s">
        <v>130</v>
      </c>
      <c r="B71" s="7">
        <v>902</v>
      </c>
      <c r="C71" s="16" t="s">
        <v>186</v>
      </c>
      <c r="D71" s="16" t="s">
        <v>194</v>
      </c>
      <c r="E71" s="7">
        <v>244</v>
      </c>
      <c r="F71" s="7">
        <v>227</v>
      </c>
      <c r="G71" s="8">
        <f>SUMIFS(Распределение!$N$7:$N$10841,Распределение!$F$7:$F$10841,C71,Распределение!$G$7:$G$10841,D71,Распределение!$H$7:$H$10841,E71,Распределение!$L$7:$L$10841,F71,Распределение!$A$7:$A$10841,"итог")</f>
        <v>0</v>
      </c>
    </row>
    <row r="72" spans="1:7" ht="34.5" customHeight="1" x14ac:dyDescent="0.25">
      <c r="A72" s="7" t="s">
        <v>130</v>
      </c>
      <c r="B72" s="7">
        <v>902</v>
      </c>
      <c r="C72" s="16" t="s">
        <v>186</v>
      </c>
      <c r="D72" s="16" t="s">
        <v>194</v>
      </c>
      <c r="E72" s="7">
        <v>244</v>
      </c>
      <c r="F72" s="7">
        <v>310</v>
      </c>
      <c r="G72" s="8">
        <f>SUMIFS(Распределение!$N$7:$N$10841,Распределение!$F$7:$F$10841,C72,Распределение!$G$7:$G$10841,D72,Распределение!$H$7:$H$10841,E72,Распределение!$L$7:$L$10841,F72,Распределение!$A$7:$A$10841,"итог")</f>
        <v>0</v>
      </c>
    </row>
    <row r="73" spans="1:7" ht="34.5" customHeight="1" x14ac:dyDescent="0.25">
      <c r="A73" s="7" t="s">
        <v>130</v>
      </c>
      <c r="B73" s="7">
        <v>902</v>
      </c>
      <c r="C73" s="132" t="s">
        <v>186</v>
      </c>
      <c r="D73" s="132" t="s">
        <v>194</v>
      </c>
      <c r="E73" s="7">
        <v>244</v>
      </c>
      <c r="F73" s="7">
        <v>343</v>
      </c>
      <c r="G73" s="8">
        <f>SUMIFS(Распределение!$N$7:$N$10841,Распределение!$F$7:$F$10841,C73,Распределение!$G$7:$G$10841,D73,Распределение!$H$7:$H$10841,E73,Распределение!$L$7:$L$10841,F73,Распределение!$A$7:$A$10841,"итог")</f>
        <v>0</v>
      </c>
    </row>
    <row r="74" spans="1:7" ht="34.5" customHeight="1" x14ac:dyDescent="0.25">
      <c r="A74" s="7" t="s">
        <v>130</v>
      </c>
      <c r="B74" s="7">
        <v>902</v>
      </c>
      <c r="C74" s="132" t="s">
        <v>186</v>
      </c>
      <c r="D74" s="132" t="s">
        <v>194</v>
      </c>
      <c r="E74" s="7">
        <v>244</v>
      </c>
      <c r="F74" s="7">
        <v>344</v>
      </c>
      <c r="G74" s="8">
        <f>SUMIFS(Распределение!$N$7:$N$10841,Распределение!$F$7:$F$10841,C74,Распределение!$G$7:$G$10841,D74,Распределение!$H$7:$H$10841,E74,Распределение!$L$7:$L$10841,F74,Распределение!$A$7:$A$10841,"итог")</f>
        <v>0</v>
      </c>
    </row>
    <row r="75" spans="1:7" ht="34.5" customHeight="1" x14ac:dyDescent="0.25">
      <c r="A75" s="7" t="s">
        <v>130</v>
      </c>
      <c r="B75" s="7">
        <v>902</v>
      </c>
      <c r="C75" s="16" t="s">
        <v>186</v>
      </c>
      <c r="D75" s="16" t="s">
        <v>194</v>
      </c>
      <c r="E75" s="7">
        <v>244</v>
      </c>
      <c r="F75" s="7">
        <v>346</v>
      </c>
      <c r="G75" s="8">
        <f>SUMIFS(Распределение!$N$7:$N$10841,Распределение!$F$7:$F$10841,C75,Распределение!$G$7:$G$10841,D75,Распределение!$H$7:$H$10841,E75,Распределение!$L$7:$L$10841,F75,Распределение!$A$7:$A$10841,"итог")</f>
        <v>0</v>
      </c>
    </row>
    <row r="76" spans="1:7" ht="34.5" customHeight="1" x14ac:dyDescent="0.25">
      <c r="A76" s="7" t="s">
        <v>130</v>
      </c>
      <c r="B76" s="7">
        <v>902</v>
      </c>
      <c r="C76" s="16" t="s">
        <v>186</v>
      </c>
      <c r="D76" s="16" t="s">
        <v>194</v>
      </c>
      <c r="E76" s="7">
        <v>852</v>
      </c>
      <c r="F76" s="7">
        <v>291</v>
      </c>
      <c r="G76" s="8">
        <f>SUMIFS(Распределение!$N$7:$N$10841,Распределение!$F$7:$F$10841,C76,Распределение!$G$7:$G$10841,D76,Распределение!$H$7:$H$10841,E76,Распределение!$L$7:$L$10841,F76,Распределение!$A$7:$A$10841,"итог")</f>
        <v>0</v>
      </c>
    </row>
    <row r="77" spans="1:7" ht="34.5" customHeight="1" x14ac:dyDescent="0.25">
      <c r="A77" s="7" t="s">
        <v>130</v>
      </c>
      <c r="B77" s="7">
        <v>902</v>
      </c>
      <c r="C77" s="16" t="s">
        <v>186</v>
      </c>
      <c r="D77" s="16" t="s">
        <v>194</v>
      </c>
      <c r="E77" s="7">
        <v>313</v>
      </c>
      <c r="F77" s="7">
        <v>262</v>
      </c>
      <c r="G77" s="8">
        <f>SUMIFS(Распределение!$N$7:$N$10841,Распределение!$F$7:$F$10841,C77,Распределение!$G$7:$G$10841,D77,Распределение!$H$7:$H$10841,E77,Распределение!$L$7:$L$10841,F77,Распределение!$A$7:$A$10841,"итог")</f>
        <v>0</v>
      </c>
    </row>
    <row r="78" spans="1:7" ht="34.5" customHeight="1" x14ac:dyDescent="0.25">
      <c r="A78" s="38" t="s">
        <v>130</v>
      </c>
      <c r="B78" s="38">
        <v>902</v>
      </c>
      <c r="C78" s="39" t="s">
        <v>186</v>
      </c>
      <c r="D78" s="39" t="s">
        <v>195</v>
      </c>
      <c r="E78" s="7">
        <v>244</v>
      </c>
      <c r="F78" s="7">
        <v>221</v>
      </c>
      <c r="G78" s="8">
        <f>SUMIFS(Распределение!$N$7:$N$10841,Распределение!$F$7:$F$10841,C78,Распределение!$G$7:$G$10841,D78,Распределение!$H$7:$H$10841,E78,Распределение!$L$7:$L$10841,F78,Распределение!$A$7:$A$10841,"итог")</f>
        <v>0</v>
      </c>
    </row>
    <row r="79" spans="1:7" ht="34.5" customHeight="1" x14ac:dyDescent="0.25">
      <c r="A79" s="7" t="s">
        <v>130</v>
      </c>
      <c r="B79" s="7">
        <v>902</v>
      </c>
      <c r="C79" s="16" t="s">
        <v>186</v>
      </c>
      <c r="D79" s="16" t="s">
        <v>195</v>
      </c>
      <c r="E79" s="7">
        <v>244</v>
      </c>
      <c r="F79" s="7">
        <v>223</v>
      </c>
      <c r="G79" s="8">
        <f>SUMIFS(Распределение!$N$7:$N$10841,Распределение!$F$7:$F$10841,C79,Распределение!$G$7:$G$10841,D79,Распределение!$H$7:$H$10841,E79,Распределение!$L$7:$L$10841,F79,Распределение!$A$7:$A$10841,"итог")</f>
        <v>0</v>
      </c>
    </row>
    <row r="80" spans="1:7" ht="34.5" customHeight="1" x14ac:dyDescent="0.25">
      <c r="A80" s="7" t="s">
        <v>130</v>
      </c>
      <c r="B80" s="7">
        <v>902</v>
      </c>
      <c r="C80" s="16" t="s">
        <v>186</v>
      </c>
      <c r="D80" s="16" t="s">
        <v>195</v>
      </c>
      <c r="E80" s="7">
        <v>244</v>
      </c>
      <c r="F80" s="7">
        <v>225</v>
      </c>
      <c r="G80" s="8">
        <f>SUMIFS(Распределение!$N$7:$N$10841,Распределение!$F$7:$F$10841,C80,Распределение!$G$7:$G$10841,D80,Распределение!$H$7:$H$10841,E80,Распределение!$L$7:$L$10841,F80,Распределение!$A$7:$A$10841,"итог")</f>
        <v>0</v>
      </c>
    </row>
    <row r="81" spans="1:7" ht="34.5" customHeight="1" x14ac:dyDescent="0.25">
      <c r="A81" s="7" t="s">
        <v>130</v>
      </c>
      <c r="B81" s="7">
        <v>902</v>
      </c>
      <c r="C81" s="16" t="s">
        <v>186</v>
      </c>
      <c r="D81" s="16" t="s">
        <v>195</v>
      </c>
      <c r="E81" s="7">
        <v>244</v>
      </c>
      <c r="F81" s="7">
        <v>226</v>
      </c>
      <c r="G81" s="8">
        <f>SUMIFS(Распределение!$N$7:$N$10841,Распределение!$F$7:$F$10841,C81,Распределение!$G$7:$G$10841,D81,Распределение!$H$7:$H$10841,E81,Распределение!$L$7:$L$10841,F81,Распределение!$A$7:$A$10841,"итог")</f>
        <v>0</v>
      </c>
    </row>
    <row r="82" spans="1:7" ht="34.5" customHeight="1" x14ac:dyDescent="0.25">
      <c r="A82" s="7" t="s">
        <v>130</v>
      </c>
      <c r="B82" s="7">
        <v>902</v>
      </c>
      <c r="C82" s="16" t="s">
        <v>186</v>
      </c>
      <c r="D82" s="16" t="s">
        <v>195</v>
      </c>
      <c r="E82" s="7">
        <v>244</v>
      </c>
      <c r="F82" s="7">
        <v>310</v>
      </c>
      <c r="G82" s="8">
        <f>SUMIFS(Распределение!$N$7:$N$10841,Распределение!$F$7:$F$10841,C82,Распределение!$G$7:$G$10841,D82,Распределение!$H$7:$H$10841,E82,Распределение!$L$7:$L$10841,F82,Распределение!$A$7:$A$10841,"итог")</f>
        <v>0</v>
      </c>
    </row>
    <row r="83" spans="1:7" ht="34.5" customHeight="1" x14ac:dyDescent="0.25">
      <c r="A83" s="7" t="s">
        <v>130</v>
      </c>
      <c r="B83" s="7">
        <v>902</v>
      </c>
      <c r="C83" s="132" t="s">
        <v>186</v>
      </c>
      <c r="D83" s="132" t="s">
        <v>195</v>
      </c>
      <c r="E83" s="7">
        <v>244</v>
      </c>
      <c r="F83" s="7">
        <v>344</v>
      </c>
      <c r="G83" s="8">
        <f>SUMIFS(Распределение!$N$7:$N$10841,Распределение!$F$7:$F$10841,C83,Распределение!$G$7:$G$10841,D83,Распределение!$H$7:$H$10841,E83,Распределение!$L$7:$L$10841,F83,Распределение!$A$7:$A$10841,"итог")</f>
        <v>0</v>
      </c>
    </row>
    <row r="84" spans="1:7" ht="34.5" customHeight="1" x14ac:dyDescent="0.25">
      <c r="A84" s="7" t="s">
        <v>130</v>
      </c>
      <c r="B84" s="7">
        <v>902</v>
      </c>
      <c r="C84" s="16" t="s">
        <v>186</v>
      </c>
      <c r="D84" s="16" t="s">
        <v>195</v>
      </c>
      <c r="E84" s="7">
        <v>244</v>
      </c>
      <c r="F84" s="7">
        <v>346</v>
      </c>
      <c r="G84" s="8">
        <f>SUMIFS(Распределение!$N$7:$N$10841,Распределение!$F$7:$F$10841,C84,Распределение!$G$7:$G$10841,D84,Распределение!$H$7:$H$10841,E84,Распределение!$L$7:$L$10841,F84,Распределение!$A$7:$A$10841,"итог")</f>
        <v>0</v>
      </c>
    </row>
    <row r="85" spans="1:7" ht="34.5" customHeight="1" x14ac:dyDescent="0.25">
      <c r="A85" s="7" t="s">
        <v>130</v>
      </c>
      <c r="B85" s="7">
        <v>902</v>
      </c>
      <c r="C85" s="16" t="s">
        <v>186</v>
      </c>
      <c r="D85" s="132" t="s">
        <v>195</v>
      </c>
      <c r="E85" s="7">
        <v>852</v>
      </c>
      <c r="F85" s="7">
        <v>291</v>
      </c>
      <c r="G85" s="8">
        <f>SUMIFS(Распределение!$N$7:$N$10841,Распределение!$F$7:$F$10841,C85,Распределение!$G$7:$G$10841,D85,Распределение!$H$7:$H$10841,E85,Распределение!$L$7:$L$10841,F85,Распределение!$A$7:$A$10841,"итог")</f>
        <v>0</v>
      </c>
    </row>
    <row r="86" spans="1:7" ht="34.5" customHeight="1" x14ac:dyDescent="0.25">
      <c r="A86" s="40" t="s">
        <v>130</v>
      </c>
      <c r="B86" s="40">
        <v>902</v>
      </c>
      <c r="C86" s="41" t="s">
        <v>186</v>
      </c>
      <c r="D86" s="41" t="s">
        <v>219</v>
      </c>
      <c r="E86" s="40">
        <v>244</v>
      </c>
      <c r="F86" s="40">
        <v>222</v>
      </c>
      <c r="G86" s="8">
        <f>SUMIFS(Распределение!$N$7:$N$10841,Распределение!$F$7:$F$10841,C86,Распределение!$G$7:$G$10841,D86,Распределение!$H$7:$H$10841,E86,Распределение!$L$7:$L$10841,F86,Распределение!$A$7:$A$10841,"итог")</f>
        <v>0</v>
      </c>
    </row>
    <row r="87" spans="1:7" x14ac:dyDescent="0.25">
      <c r="A87" s="169" t="s">
        <v>125</v>
      </c>
      <c r="B87" s="170"/>
      <c r="C87" s="170"/>
      <c r="D87" s="170"/>
      <c r="E87" s="170"/>
      <c r="F87" s="171"/>
      <c r="G87" s="9">
        <f>SUM(G6:G86)</f>
        <v>0</v>
      </c>
    </row>
    <row r="88" spans="1:7" s="6" customFormat="1" x14ac:dyDescent="0.25">
      <c r="A88" s="10"/>
      <c r="B88" s="11"/>
      <c r="C88" s="28"/>
      <c r="D88" s="31"/>
      <c r="E88" s="12"/>
      <c r="F88" s="13"/>
      <c r="G88" s="14"/>
    </row>
    <row r="89" spans="1:7" s="6" customFormat="1" ht="15" x14ac:dyDescent="0.25">
      <c r="C89" s="33"/>
      <c r="D89" s="35"/>
    </row>
    <row r="90" spans="1:7" x14ac:dyDescent="0.25">
      <c r="C90" s="34" t="s">
        <v>186</v>
      </c>
      <c r="G90" s="25">
        <f>SUMIFS($G$6:$G$86,$C$6:$C$86,C90, $D$6:$D$86,"30 000 04000")</f>
        <v>0</v>
      </c>
    </row>
    <row r="91" spans="1:7" x14ac:dyDescent="0.25">
      <c r="C91" s="34" t="s">
        <v>144</v>
      </c>
      <c r="G91" s="25">
        <f>SUMIF($C$6:$C$86,C91,$G$6:$G$86)</f>
        <v>0</v>
      </c>
    </row>
    <row r="92" spans="1:7" x14ac:dyDescent="0.25">
      <c r="C92" s="34" t="s">
        <v>185</v>
      </c>
      <c r="G92" s="25">
        <f>SUMIF($C$6:$C$86,C92,$G$6:$G$86)</f>
        <v>0</v>
      </c>
    </row>
    <row r="93" spans="1:7" x14ac:dyDescent="0.25">
      <c r="C93" s="34" t="s">
        <v>145</v>
      </c>
      <c r="G93" s="25">
        <f>SUMIF($C$6:$C$86,C93,$G$6:$G$86)</f>
        <v>0</v>
      </c>
    </row>
    <row r="94" spans="1:7" x14ac:dyDescent="0.25">
      <c r="C94" s="34" t="s">
        <v>186</v>
      </c>
      <c r="G94" s="25">
        <f>SUMIF($C$6:$C$86,C94,$G$6:$G$86)-G90</f>
        <v>0</v>
      </c>
    </row>
    <row r="95" spans="1:7" x14ac:dyDescent="0.25">
      <c r="G95" s="25">
        <f>SUM(G90:G94)</f>
        <v>0</v>
      </c>
    </row>
    <row r="96" spans="1:7" x14ac:dyDescent="0.25">
      <c r="G96" s="26">
        <f>G95-G87</f>
        <v>0</v>
      </c>
    </row>
  </sheetData>
  <autoFilter ref="A5:G5"/>
  <mergeCells count="6">
    <mergeCell ref="A87:F87"/>
    <mergeCell ref="A1:G1"/>
    <mergeCell ref="A2:G2"/>
    <mergeCell ref="A4:A5"/>
    <mergeCell ref="B4:F4"/>
    <mergeCell ref="G4:G5"/>
  </mergeCells>
  <printOptions horizontalCentered="1"/>
  <pageMargins left="0.27559055118110237" right="0" top="0.49" bottom="0.43" header="0.49" footer="0.43"/>
  <pageSetup paperSize="9" scale="71" fitToHeight="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L871"/>
  <sheetViews>
    <sheetView tabSelected="1" zoomScale="70" zoomScaleNormal="70" zoomScaleSheetLayoutView="70" workbookViewId="0">
      <pane ySplit="6" topLeftCell="A7" activePane="bottomLeft" state="frozen"/>
      <selection activeCell="I2284" sqref="I2284"/>
      <selection pane="bottomLeft" activeCell="B4" sqref="B4:J48"/>
    </sheetView>
  </sheetViews>
  <sheetFormatPr defaultRowHeight="15.75" x14ac:dyDescent="0.25"/>
  <cols>
    <col min="1" max="1" width="12.85546875" style="36" customWidth="1"/>
    <col min="2" max="2" width="41.85546875" style="15" customWidth="1"/>
    <col min="3" max="3" width="15.42578125" style="1" customWidth="1"/>
    <col min="4" max="4" width="12.140625" style="29" customWidth="1"/>
    <col min="5" max="5" width="15.85546875" style="32" customWidth="1"/>
    <col min="6" max="6" width="10.5703125" style="24" customWidth="1"/>
    <col min="7" max="7" width="13.28515625" style="24" customWidth="1"/>
    <col min="8" max="8" width="19" style="85" customWidth="1"/>
    <col min="9" max="9" width="52.140625" style="1" customWidth="1"/>
    <col min="10" max="10" width="40.85546875" style="18" customWidth="1"/>
    <col min="11" max="11" width="14.28515625" style="18" customWidth="1"/>
    <col min="12" max="12" width="12" style="1" customWidth="1"/>
    <col min="13" max="13" width="15.7109375" style="1" customWidth="1"/>
    <col min="14" max="16384" width="9.140625" style="1"/>
  </cols>
  <sheetData>
    <row r="1" spans="1:12" x14ac:dyDescent="0.25">
      <c r="B1" s="115"/>
      <c r="C1" s="115"/>
      <c r="D1" s="115"/>
      <c r="E1" s="115"/>
      <c r="F1" s="115"/>
      <c r="G1" s="115"/>
      <c r="H1" s="116"/>
      <c r="I1" s="115"/>
    </row>
    <row r="2" spans="1:12" x14ac:dyDescent="0.25">
      <c r="B2" s="120"/>
      <c r="C2" s="120"/>
      <c r="D2" s="120"/>
      <c r="E2" s="120"/>
      <c r="F2" s="120"/>
      <c r="G2" s="120"/>
      <c r="H2" s="116"/>
      <c r="I2" s="120"/>
    </row>
    <row r="3" spans="1:12" s="6" customFormat="1" x14ac:dyDescent="0.25">
      <c r="A3" s="37"/>
      <c r="B3" s="3"/>
      <c r="C3" s="2"/>
      <c r="D3" s="27"/>
      <c r="E3" s="30"/>
      <c r="F3" s="21"/>
      <c r="G3" s="22"/>
      <c r="H3" s="131"/>
      <c r="I3" s="5"/>
      <c r="J3" s="19"/>
      <c r="K3" s="19"/>
    </row>
    <row r="4" spans="1:12" x14ac:dyDescent="0.25">
      <c r="A4" s="179" t="s">
        <v>149</v>
      </c>
      <c r="B4" s="167" t="s">
        <v>5</v>
      </c>
      <c r="C4" s="174" t="s">
        <v>2</v>
      </c>
      <c r="D4" s="175"/>
      <c r="E4" s="175"/>
      <c r="F4" s="175"/>
      <c r="G4" s="176"/>
      <c r="H4" s="181">
        <f>SUBTOTAL(9, H7:H4600)</f>
        <v>852280</v>
      </c>
      <c r="I4" s="167" t="s">
        <v>6</v>
      </c>
      <c r="J4" s="167" t="s">
        <v>466</v>
      </c>
      <c r="K4" s="177" t="s">
        <v>127</v>
      </c>
    </row>
    <row r="5" spans="1:12" ht="64.5" customHeight="1" x14ac:dyDescent="0.25">
      <c r="A5" s="180"/>
      <c r="B5" s="168"/>
      <c r="C5" s="7" t="s">
        <v>188</v>
      </c>
      <c r="D5" s="16" t="s">
        <v>143</v>
      </c>
      <c r="E5" s="16" t="s">
        <v>147</v>
      </c>
      <c r="F5" s="23" t="s">
        <v>4</v>
      </c>
      <c r="G5" s="23" t="s">
        <v>126</v>
      </c>
      <c r="H5" s="182"/>
      <c r="I5" s="168"/>
      <c r="J5" s="168"/>
      <c r="K5" s="178"/>
    </row>
    <row r="6" spans="1:12" x14ac:dyDescent="0.25">
      <c r="A6" s="42">
        <v>1</v>
      </c>
      <c r="B6" s="7">
        <v>2</v>
      </c>
      <c r="C6" s="7">
        <v>3</v>
      </c>
      <c r="D6" s="16">
        <v>4</v>
      </c>
      <c r="E6" s="16">
        <v>5</v>
      </c>
      <c r="F6" s="23">
        <v>6</v>
      </c>
      <c r="G6" s="23">
        <v>7</v>
      </c>
      <c r="H6" s="7">
        <v>8</v>
      </c>
      <c r="I6" s="7">
        <v>9</v>
      </c>
      <c r="J6" s="20"/>
      <c r="K6" s="20"/>
    </row>
    <row r="7" spans="1:12" hidden="1" x14ac:dyDescent="0.25">
      <c r="A7" s="7">
        <v>25710398</v>
      </c>
      <c r="B7" s="7" t="s">
        <v>586</v>
      </c>
      <c r="C7" s="157">
        <v>906</v>
      </c>
      <c r="D7" s="157" t="s">
        <v>145</v>
      </c>
      <c r="E7" s="158" t="s">
        <v>684</v>
      </c>
      <c r="F7" s="159">
        <v>612</v>
      </c>
      <c r="G7" s="159">
        <v>342</v>
      </c>
      <c r="H7" s="8">
        <v>92380</v>
      </c>
      <c r="I7" s="160" t="s">
        <v>688</v>
      </c>
      <c r="J7" s="8" t="s">
        <v>689</v>
      </c>
      <c r="K7" s="160" t="s">
        <v>137</v>
      </c>
      <c r="L7" s="161">
        <v>45636</v>
      </c>
    </row>
    <row r="8" spans="1:12" hidden="1" x14ac:dyDescent="0.25">
      <c r="A8" s="7">
        <v>25710375</v>
      </c>
      <c r="B8" s="7" t="s">
        <v>588</v>
      </c>
      <c r="C8" s="157">
        <v>906</v>
      </c>
      <c r="D8" s="157" t="s">
        <v>145</v>
      </c>
      <c r="E8" s="158" t="s">
        <v>684</v>
      </c>
      <c r="F8" s="159">
        <v>612</v>
      </c>
      <c r="G8" s="159">
        <v>342</v>
      </c>
      <c r="H8" s="8">
        <v>154960</v>
      </c>
      <c r="I8" s="160" t="s">
        <v>688</v>
      </c>
      <c r="J8" s="8" t="s">
        <v>689</v>
      </c>
      <c r="K8" s="160" t="s">
        <v>137</v>
      </c>
      <c r="L8" s="161">
        <v>45636</v>
      </c>
    </row>
    <row r="9" spans="1:12" hidden="1" x14ac:dyDescent="0.25">
      <c r="A9" s="7">
        <v>25710837</v>
      </c>
      <c r="B9" s="7" t="s">
        <v>690</v>
      </c>
      <c r="C9" s="157">
        <v>906</v>
      </c>
      <c r="D9" s="157" t="s">
        <v>145</v>
      </c>
      <c r="E9" s="158" t="s">
        <v>684</v>
      </c>
      <c r="F9" s="159">
        <v>612</v>
      </c>
      <c r="G9" s="159">
        <v>342</v>
      </c>
      <c r="H9" s="8">
        <v>92380</v>
      </c>
      <c r="I9" s="160" t="s">
        <v>688</v>
      </c>
      <c r="J9" s="8" t="s">
        <v>689</v>
      </c>
      <c r="K9" s="160" t="s">
        <v>137</v>
      </c>
      <c r="L9" s="161">
        <v>45636</v>
      </c>
    </row>
    <row r="10" spans="1:12" hidden="1" x14ac:dyDescent="0.25">
      <c r="A10" s="7">
        <v>25710369</v>
      </c>
      <c r="B10" s="7" t="s">
        <v>591</v>
      </c>
      <c r="C10" s="157">
        <v>906</v>
      </c>
      <c r="D10" s="157" t="s">
        <v>145</v>
      </c>
      <c r="E10" s="158" t="s">
        <v>684</v>
      </c>
      <c r="F10" s="159">
        <v>612</v>
      </c>
      <c r="G10" s="159">
        <v>342</v>
      </c>
      <c r="H10" s="8">
        <v>68540</v>
      </c>
      <c r="I10" s="160" t="s">
        <v>688</v>
      </c>
      <c r="J10" s="8" t="s">
        <v>689</v>
      </c>
      <c r="K10" s="160" t="s">
        <v>137</v>
      </c>
      <c r="L10" s="161">
        <v>45636</v>
      </c>
    </row>
    <row r="11" spans="1:12" hidden="1" x14ac:dyDescent="0.25">
      <c r="A11" s="7">
        <v>25707930</v>
      </c>
      <c r="B11" s="7" t="s">
        <v>691</v>
      </c>
      <c r="C11" s="157">
        <v>906</v>
      </c>
      <c r="D11" s="157" t="s">
        <v>145</v>
      </c>
      <c r="E11" s="158" t="s">
        <v>684</v>
      </c>
      <c r="F11" s="159">
        <v>612</v>
      </c>
      <c r="G11" s="159">
        <v>342</v>
      </c>
      <c r="H11" s="8">
        <v>47680</v>
      </c>
      <c r="I11" s="160" t="s">
        <v>688</v>
      </c>
      <c r="J11" s="8" t="s">
        <v>689</v>
      </c>
      <c r="K11" s="160" t="s">
        <v>137</v>
      </c>
      <c r="L11" s="161">
        <v>45636</v>
      </c>
    </row>
    <row r="12" spans="1:12" ht="31.5" x14ac:dyDescent="0.25">
      <c r="A12" s="7">
        <v>25710665</v>
      </c>
      <c r="B12" s="7" t="s">
        <v>692</v>
      </c>
      <c r="C12" s="157">
        <v>906</v>
      </c>
      <c r="D12" s="157" t="s">
        <v>145</v>
      </c>
      <c r="E12" s="158" t="s">
        <v>684</v>
      </c>
      <c r="F12" s="159">
        <v>612</v>
      </c>
      <c r="G12" s="159">
        <v>342</v>
      </c>
      <c r="H12" s="8">
        <v>172840</v>
      </c>
      <c r="I12" s="160" t="s">
        <v>688</v>
      </c>
      <c r="J12" s="8" t="s">
        <v>689</v>
      </c>
      <c r="K12" s="160" t="s">
        <v>137</v>
      </c>
      <c r="L12" s="161">
        <v>45636</v>
      </c>
    </row>
    <row r="13" spans="1:12" hidden="1" x14ac:dyDescent="0.25">
      <c r="A13" s="7">
        <v>25710820</v>
      </c>
      <c r="B13" s="148" t="s">
        <v>594</v>
      </c>
      <c r="C13" s="157">
        <v>906</v>
      </c>
      <c r="D13" s="157" t="s">
        <v>145</v>
      </c>
      <c r="E13" s="158" t="s">
        <v>684</v>
      </c>
      <c r="F13" s="159">
        <v>612</v>
      </c>
      <c r="G13" s="159">
        <v>342</v>
      </c>
      <c r="H13" s="8">
        <v>40230</v>
      </c>
      <c r="I13" s="160" t="s">
        <v>688</v>
      </c>
      <c r="J13" s="8" t="s">
        <v>689</v>
      </c>
      <c r="K13" s="160" t="s">
        <v>137</v>
      </c>
      <c r="L13" s="161">
        <v>45636</v>
      </c>
    </row>
    <row r="14" spans="1:12" ht="31.5" hidden="1" x14ac:dyDescent="0.25">
      <c r="A14" s="7">
        <v>25710352</v>
      </c>
      <c r="B14" s="7" t="s">
        <v>693</v>
      </c>
      <c r="C14" s="157">
        <v>906</v>
      </c>
      <c r="D14" s="157" t="s">
        <v>145</v>
      </c>
      <c r="E14" s="158" t="s">
        <v>684</v>
      </c>
      <c r="F14" s="159">
        <v>612</v>
      </c>
      <c r="G14" s="159">
        <v>342</v>
      </c>
      <c r="H14" s="8">
        <v>180290</v>
      </c>
      <c r="I14" s="160" t="s">
        <v>688</v>
      </c>
      <c r="J14" s="8" t="s">
        <v>689</v>
      </c>
      <c r="K14" s="160" t="s">
        <v>137</v>
      </c>
      <c r="L14" s="161">
        <v>45636</v>
      </c>
    </row>
    <row r="15" spans="1:12" x14ac:dyDescent="0.25">
      <c r="A15" s="7">
        <v>25710346</v>
      </c>
      <c r="B15" s="7" t="s">
        <v>596</v>
      </c>
      <c r="C15" s="157">
        <v>906</v>
      </c>
      <c r="D15" s="157" t="s">
        <v>145</v>
      </c>
      <c r="E15" s="158" t="s">
        <v>684</v>
      </c>
      <c r="F15" s="159">
        <v>612</v>
      </c>
      <c r="G15" s="159">
        <v>342</v>
      </c>
      <c r="H15" s="8">
        <v>81950</v>
      </c>
      <c r="I15" s="160" t="s">
        <v>688</v>
      </c>
      <c r="J15" s="8" t="s">
        <v>689</v>
      </c>
      <c r="K15" s="160" t="s">
        <v>137</v>
      </c>
      <c r="L15" s="161">
        <v>45636</v>
      </c>
    </row>
    <row r="16" spans="1:12" hidden="1" x14ac:dyDescent="0.25">
      <c r="A16" s="7">
        <v>25710338</v>
      </c>
      <c r="B16" s="7" t="s">
        <v>597</v>
      </c>
      <c r="C16" s="157">
        <v>906</v>
      </c>
      <c r="D16" s="157" t="s">
        <v>145</v>
      </c>
      <c r="E16" s="158" t="s">
        <v>684</v>
      </c>
      <c r="F16" s="159">
        <v>612</v>
      </c>
      <c r="G16" s="159">
        <v>342</v>
      </c>
      <c r="H16" s="8">
        <v>74500</v>
      </c>
      <c r="I16" s="160" t="s">
        <v>688</v>
      </c>
      <c r="J16" s="8" t="s">
        <v>689</v>
      </c>
      <c r="K16" s="160" t="s">
        <v>137</v>
      </c>
      <c r="L16" s="161">
        <v>45636</v>
      </c>
    </row>
    <row r="17" spans="1:12" ht="31.5" hidden="1" x14ac:dyDescent="0.25">
      <c r="A17" s="7">
        <v>25759401</v>
      </c>
      <c r="B17" s="7" t="s">
        <v>599</v>
      </c>
      <c r="C17" s="157">
        <v>906</v>
      </c>
      <c r="D17" s="157" t="s">
        <v>145</v>
      </c>
      <c r="E17" s="158" t="s">
        <v>684</v>
      </c>
      <c r="F17" s="159">
        <v>612</v>
      </c>
      <c r="G17" s="159">
        <v>342</v>
      </c>
      <c r="H17" s="8">
        <v>102810</v>
      </c>
      <c r="I17" s="160" t="s">
        <v>688</v>
      </c>
      <c r="J17" s="8" t="s">
        <v>689</v>
      </c>
      <c r="K17" s="160" t="s">
        <v>137</v>
      </c>
      <c r="L17" s="161">
        <v>45636</v>
      </c>
    </row>
    <row r="18" spans="1:12" ht="31.5" hidden="1" x14ac:dyDescent="0.25">
      <c r="A18" s="7">
        <v>23183753</v>
      </c>
      <c r="B18" s="7" t="s">
        <v>600</v>
      </c>
      <c r="C18" s="157">
        <v>906</v>
      </c>
      <c r="D18" s="157" t="s">
        <v>145</v>
      </c>
      <c r="E18" s="158" t="s">
        <v>684</v>
      </c>
      <c r="F18" s="159">
        <v>612</v>
      </c>
      <c r="G18" s="159">
        <v>342</v>
      </c>
      <c r="H18" s="8">
        <v>40230</v>
      </c>
      <c r="I18" s="160" t="s">
        <v>688</v>
      </c>
      <c r="J18" s="8" t="s">
        <v>689</v>
      </c>
      <c r="K18" s="160" t="s">
        <v>137</v>
      </c>
      <c r="L18" s="161">
        <v>45636</v>
      </c>
    </row>
    <row r="19" spans="1:12" x14ac:dyDescent="0.25">
      <c r="A19" s="7">
        <v>23129179</v>
      </c>
      <c r="B19" s="7" t="s">
        <v>601</v>
      </c>
      <c r="C19" s="157">
        <v>906</v>
      </c>
      <c r="D19" s="157" t="s">
        <v>145</v>
      </c>
      <c r="E19" s="158" t="s">
        <v>684</v>
      </c>
      <c r="F19" s="159">
        <v>612</v>
      </c>
      <c r="G19" s="159">
        <v>342</v>
      </c>
      <c r="H19" s="8">
        <v>89400</v>
      </c>
      <c r="I19" s="160" t="s">
        <v>688</v>
      </c>
      <c r="J19" s="8" t="s">
        <v>689</v>
      </c>
      <c r="K19" s="160" t="s">
        <v>137</v>
      </c>
      <c r="L19" s="161">
        <v>45636</v>
      </c>
    </row>
    <row r="20" spans="1:12" ht="31.5" x14ac:dyDescent="0.25">
      <c r="A20" s="7">
        <v>25710814</v>
      </c>
      <c r="B20" s="7" t="s">
        <v>602</v>
      </c>
      <c r="C20" s="157">
        <v>906</v>
      </c>
      <c r="D20" s="157" t="s">
        <v>145</v>
      </c>
      <c r="E20" s="158" t="s">
        <v>684</v>
      </c>
      <c r="F20" s="159">
        <v>612</v>
      </c>
      <c r="G20" s="159">
        <v>342</v>
      </c>
      <c r="H20" s="8">
        <v>70030</v>
      </c>
      <c r="I20" s="160" t="s">
        <v>688</v>
      </c>
      <c r="J20" s="8" t="s">
        <v>689</v>
      </c>
      <c r="K20" s="160" t="s">
        <v>137</v>
      </c>
      <c r="L20" s="161">
        <v>45636</v>
      </c>
    </row>
    <row r="21" spans="1:12" ht="31.5" hidden="1" x14ac:dyDescent="0.25">
      <c r="A21" s="7">
        <v>25710688</v>
      </c>
      <c r="B21" s="7" t="s">
        <v>603</v>
      </c>
      <c r="C21" s="157">
        <v>906</v>
      </c>
      <c r="D21" s="157" t="s">
        <v>145</v>
      </c>
      <c r="E21" s="158" t="s">
        <v>684</v>
      </c>
      <c r="F21" s="159">
        <v>612</v>
      </c>
      <c r="G21" s="159">
        <v>342</v>
      </c>
      <c r="H21" s="8">
        <v>87910</v>
      </c>
      <c r="I21" s="160" t="s">
        <v>688</v>
      </c>
      <c r="J21" s="8" t="s">
        <v>689</v>
      </c>
      <c r="K21" s="160" t="s">
        <v>137</v>
      </c>
      <c r="L21" s="161">
        <v>45636</v>
      </c>
    </row>
    <row r="22" spans="1:12" ht="31.5" hidden="1" x14ac:dyDescent="0.25">
      <c r="A22" s="7">
        <v>25710702</v>
      </c>
      <c r="B22" s="7" t="s">
        <v>604</v>
      </c>
      <c r="C22" s="157">
        <v>906</v>
      </c>
      <c r="D22" s="157" t="s">
        <v>145</v>
      </c>
      <c r="E22" s="158" t="s">
        <v>684</v>
      </c>
      <c r="F22" s="159">
        <v>612</v>
      </c>
      <c r="G22" s="159">
        <v>342</v>
      </c>
      <c r="H22" s="8">
        <v>80460</v>
      </c>
      <c r="I22" s="160" t="s">
        <v>688</v>
      </c>
      <c r="J22" s="8" t="s">
        <v>689</v>
      </c>
      <c r="K22" s="160" t="s">
        <v>137</v>
      </c>
      <c r="L22" s="161">
        <v>45636</v>
      </c>
    </row>
    <row r="23" spans="1:12" ht="47.25" hidden="1" x14ac:dyDescent="0.25">
      <c r="A23" s="7">
        <v>26287737</v>
      </c>
      <c r="B23" s="7" t="s">
        <v>605</v>
      </c>
      <c r="C23" s="157">
        <v>906</v>
      </c>
      <c r="D23" s="157" t="s">
        <v>145</v>
      </c>
      <c r="E23" s="158" t="s">
        <v>684</v>
      </c>
      <c r="F23" s="159">
        <v>612</v>
      </c>
      <c r="G23" s="159">
        <v>342</v>
      </c>
      <c r="H23" s="8">
        <v>58110</v>
      </c>
      <c r="I23" s="160" t="s">
        <v>688</v>
      </c>
      <c r="J23" s="8" t="s">
        <v>689</v>
      </c>
      <c r="K23" s="160" t="s">
        <v>137</v>
      </c>
      <c r="L23" s="161">
        <v>45636</v>
      </c>
    </row>
    <row r="24" spans="1:12" ht="31.5" hidden="1" x14ac:dyDescent="0.25">
      <c r="A24" s="7">
        <v>25710300</v>
      </c>
      <c r="B24" s="7" t="s">
        <v>606</v>
      </c>
      <c r="C24" s="157">
        <v>906</v>
      </c>
      <c r="D24" s="157" t="s">
        <v>145</v>
      </c>
      <c r="E24" s="158" t="s">
        <v>684</v>
      </c>
      <c r="F24" s="159">
        <v>612</v>
      </c>
      <c r="G24" s="159">
        <v>342</v>
      </c>
      <c r="H24" s="8">
        <v>44700</v>
      </c>
      <c r="I24" s="160" t="s">
        <v>688</v>
      </c>
      <c r="J24" s="8" t="s">
        <v>689</v>
      </c>
      <c r="K24" s="160" t="s">
        <v>137</v>
      </c>
      <c r="L24" s="161">
        <v>45636</v>
      </c>
    </row>
    <row r="25" spans="1:12" ht="31.5" x14ac:dyDescent="0.25">
      <c r="A25" s="7">
        <v>25707999</v>
      </c>
      <c r="B25" s="7" t="s">
        <v>607</v>
      </c>
      <c r="C25" s="157">
        <v>906</v>
      </c>
      <c r="D25" s="157" t="s">
        <v>145</v>
      </c>
      <c r="E25" s="158" t="s">
        <v>684</v>
      </c>
      <c r="F25" s="159">
        <v>612</v>
      </c>
      <c r="G25" s="159">
        <v>342</v>
      </c>
      <c r="H25" s="8">
        <v>86420</v>
      </c>
      <c r="I25" s="160" t="s">
        <v>688</v>
      </c>
      <c r="J25" s="8" t="s">
        <v>689</v>
      </c>
      <c r="K25" s="160" t="s">
        <v>137</v>
      </c>
      <c r="L25" s="161">
        <v>45636</v>
      </c>
    </row>
    <row r="26" spans="1:12" ht="31.5" hidden="1" x14ac:dyDescent="0.25">
      <c r="A26" s="7">
        <v>25710292</v>
      </c>
      <c r="B26" s="7" t="s">
        <v>694</v>
      </c>
      <c r="C26" s="157">
        <v>906</v>
      </c>
      <c r="D26" s="157" t="s">
        <v>145</v>
      </c>
      <c r="E26" s="158" t="s">
        <v>684</v>
      </c>
      <c r="F26" s="159">
        <v>612</v>
      </c>
      <c r="G26" s="159">
        <v>342</v>
      </c>
      <c r="H26" s="8">
        <v>43210</v>
      </c>
      <c r="I26" s="160" t="s">
        <v>688</v>
      </c>
      <c r="J26" s="8" t="s">
        <v>689</v>
      </c>
      <c r="K26" s="160" t="s">
        <v>137</v>
      </c>
      <c r="L26" s="161">
        <v>45636</v>
      </c>
    </row>
    <row r="27" spans="1:12" ht="31.5" hidden="1" x14ac:dyDescent="0.25">
      <c r="A27" s="7">
        <v>25710406</v>
      </c>
      <c r="B27" s="7" t="s">
        <v>609</v>
      </c>
      <c r="C27" s="157">
        <v>906</v>
      </c>
      <c r="D27" s="157" t="s">
        <v>145</v>
      </c>
      <c r="E27" s="158" t="s">
        <v>684</v>
      </c>
      <c r="F27" s="159">
        <v>612</v>
      </c>
      <c r="G27" s="159">
        <v>342</v>
      </c>
      <c r="H27" s="8">
        <v>62580</v>
      </c>
      <c r="I27" s="160" t="s">
        <v>688</v>
      </c>
      <c r="J27" s="8" t="s">
        <v>689</v>
      </c>
      <c r="K27" s="160" t="s">
        <v>137</v>
      </c>
      <c r="L27" s="161">
        <v>45636</v>
      </c>
    </row>
    <row r="28" spans="1:12" ht="31.5" hidden="1" x14ac:dyDescent="0.25">
      <c r="A28" s="7">
        <v>20324271</v>
      </c>
      <c r="B28" s="7" t="s">
        <v>610</v>
      </c>
      <c r="C28" s="157">
        <v>906</v>
      </c>
      <c r="D28" s="157" t="s">
        <v>145</v>
      </c>
      <c r="E28" s="158" t="s">
        <v>684</v>
      </c>
      <c r="F28" s="159">
        <v>612</v>
      </c>
      <c r="G28" s="159">
        <v>342</v>
      </c>
      <c r="H28" s="8">
        <v>265220</v>
      </c>
      <c r="I28" s="160" t="s">
        <v>688</v>
      </c>
      <c r="J28" s="8" t="s">
        <v>689</v>
      </c>
      <c r="K28" s="160" t="s">
        <v>137</v>
      </c>
      <c r="L28" s="161">
        <v>45636</v>
      </c>
    </row>
    <row r="29" spans="1:12" ht="31.5" hidden="1" x14ac:dyDescent="0.25">
      <c r="A29" s="7">
        <v>25710694</v>
      </c>
      <c r="B29" s="7" t="s">
        <v>611</v>
      </c>
      <c r="C29" s="157">
        <v>906</v>
      </c>
      <c r="D29" s="157" t="s">
        <v>145</v>
      </c>
      <c r="E29" s="158" t="s">
        <v>684</v>
      </c>
      <c r="F29" s="159">
        <v>612</v>
      </c>
      <c r="G29" s="159">
        <v>342</v>
      </c>
      <c r="H29" s="8">
        <v>89400</v>
      </c>
      <c r="I29" s="160" t="s">
        <v>688</v>
      </c>
      <c r="J29" s="8" t="s">
        <v>689</v>
      </c>
      <c r="K29" s="160" t="s">
        <v>137</v>
      </c>
      <c r="L29" s="161">
        <v>45636</v>
      </c>
    </row>
    <row r="30" spans="1:12" ht="31.5" hidden="1" x14ac:dyDescent="0.25">
      <c r="A30" s="7">
        <v>25710470</v>
      </c>
      <c r="B30" s="7" t="s">
        <v>612</v>
      </c>
      <c r="C30" s="157">
        <v>906</v>
      </c>
      <c r="D30" s="157" t="s">
        <v>145</v>
      </c>
      <c r="E30" s="158" t="s">
        <v>684</v>
      </c>
      <c r="F30" s="159">
        <v>612</v>
      </c>
      <c r="G30" s="159">
        <v>342</v>
      </c>
      <c r="H30" s="8">
        <v>117710</v>
      </c>
      <c r="I30" s="160" t="s">
        <v>688</v>
      </c>
      <c r="J30" s="8" t="s">
        <v>689</v>
      </c>
      <c r="K30" s="160" t="s">
        <v>137</v>
      </c>
      <c r="L30" s="161">
        <v>45636</v>
      </c>
    </row>
    <row r="31" spans="1:12" hidden="1" x14ac:dyDescent="0.25">
      <c r="A31" s="7">
        <v>25707953</v>
      </c>
      <c r="B31" s="7" t="s">
        <v>613</v>
      </c>
      <c r="C31" s="157">
        <v>906</v>
      </c>
      <c r="D31" s="157" t="s">
        <v>145</v>
      </c>
      <c r="E31" s="158" t="s">
        <v>684</v>
      </c>
      <c r="F31" s="159">
        <v>612</v>
      </c>
      <c r="G31" s="159">
        <v>342</v>
      </c>
      <c r="H31" s="8">
        <v>61090</v>
      </c>
      <c r="I31" s="160" t="s">
        <v>688</v>
      </c>
      <c r="J31" s="8" t="s">
        <v>689</v>
      </c>
      <c r="K31" s="160" t="s">
        <v>137</v>
      </c>
      <c r="L31" s="161">
        <v>45636</v>
      </c>
    </row>
    <row r="32" spans="1:12" ht="31.5" x14ac:dyDescent="0.25">
      <c r="A32" s="7">
        <v>23129268</v>
      </c>
      <c r="B32" s="7" t="s">
        <v>614</v>
      </c>
      <c r="C32" s="157">
        <v>906</v>
      </c>
      <c r="D32" s="157" t="s">
        <v>145</v>
      </c>
      <c r="E32" s="158" t="s">
        <v>684</v>
      </c>
      <c r="F32" s="159">
        <v>612</v>
      </c>
      <c r="G32" s="159">
        <v>342</v>
      </c>
      <c r="H32" s="8">
        <v>119200</v>
      </c>
      <c r="I32" s="160" t="s">
        <v>688</v>
      </c>
      <c r="J32" s="8" t="s">
        <v>689</v>
      </c>
      <c r="K32" s="160" t="s">
        <v>137</v>
      </c>
      <c r="L32" s="161">
        <v>45636</v>
      </c>
    </row>
    <row r="33" spans="1:12" ht="31.5" hidden="1" x14ac:dyDescent="0.25">
      <c r="A33" s="7">
        <v>23183931</v>
      </c>
      <c r="B33" s="7" t="s">
        <v>615</v>
      </c>
      <c r="C33" s="157">
        <v>906</v>
      </c>
      <c r="D33" s="157" t="s">
        <v>145</v>
      </c>
      <c r="E33" s="158" t="s">
        <v>684</v>
      </c>
      <c r="F33" s="159">
        <v>612</v>
      </c>
      <c r="G33" s="159">
        <v>342</v>
      </c>
      <c r="H33" s="8">
        <v>138570</v>
      </c>
      <c r="I33" s="160" t="s">
        <v>688</v>
      </c>
      <c r="J33" s="8" t="s">
        <v>689</v>
      </c>
      <c r="K33" s="160" t="s">
        <v>137</v>
      </c>
      <c r="L33" s="161">
        <v>45636</v>
      </c>
    </row>
    <row r="34" spans="1:12" ht="31.5" hidden="1" x14ac:dyDescent="0.25">
      <c r="A34" s="7">
        <v>23117213</v>
      </c>
      <c r="B34" s="7" t="s">
        <v>695</v>
      </c>
      <c r="C34" s="157">
        <v>906</v>
      </c>
      <c r="D34" s="157" t="s">
        <v>145</v>
      </c>
      <c r="E34" s="158" t="s">
        <v>684</v>
      </c>
      <c r="F34" s="159">
        <v>612</v>
      </c>
      <c r="G34" s="159">
        <v>342</v>
      </c>
      <c r="H34" s="8">
        <v>119200</v>
      </c>
      <c r="I34" s="160" t="s">
        <v>688</v>
      </c>
      <c r="J34" s="8" t="s">
        <v>689</v>
      </c>
      <c r="K34" s="160" t="s">
        <v>137</v>
      </c>
      <c r="L34" s="161">
        <v>45636</v>
      </c>
    </row>
    <row r="35" spans="1:12" ht="31.5" hidden="1" x14ac:dyDescent="0.25">
      <c r="A35" s="7">
        <v>23117207</v>
      </c>
      <c r="B35" s="7" t="s">
        <v>617</v>
      </c>
      <c r="C35" s="157">
        <v>906</v>
      </c>
      <c r="D35" s="157" t="s">
        <v>145</v>
      </c>
      <c r="E35" s="158" t="s">
        <v>684</v>
      </c>
      <c r="F35" s="159">
        <v>612</v>
      </c>
      <c r="G35" s="159">
        <v>342</v>
      </c>
      <c r="H35" s="8">
        <v>147510</v>
      </c>
      <c r="I35" s="160" t="s">
        <v>688</v>
      </c>
      <c r="J35" s="8" t="s">
        <v>689</v>
      </c>
      <c r="K35" s="160" t="s">
        <v>137</v>
      </c>
      <c r="L35" s="161">
        <v>45636</v>
      </c>
    </row>
    <row r="36" spans="1:12" ht="31.5" hidden="1" x14ac:dyDescent="0.25">
      <c r="A36" s="7">
        <v>25708007</v>
      </c>
      <c r="B36" s="7" t="s">
        <v>618</v>
      </c>
      <c r="C36" s="157">
        <v>906</v>
      </c>
      <c r="D36" s="157" t="s">
        <v>145</v>
      </c>
      <c r="E36" s="158" t="s">
        <v>684</v>
      </c>
      <c r="F36" s="159">
        <v>612</v>
      </c>
      <c r="G36" s="159">
        <v>342</v>
      </c>
      <c r="H36" s="8">
        <v>201150</v>
      </c>
      <c r="I36" s="160" t="s">
        <v>688</v>
      </c>
      <c r="J36" s="8" t="s">
        <v>689</v>
      </c>
      <c r="K36" s="160" t="s">
        <v>137</v>
      </c>
      <c r="L36" s="161">
        <v>45636</v>
      </c>
    </row>
    <row r="37" spans="1:12" ht="31.5" hidden="1" x14ac:dyDescent="0.25">
      <c r="A37" s="7">
        <v>25710286</v>
      </c>
      <c r="B37" s="7" t="s">
        <v>619</v>
      </c>
      <c r="C37" s="157">
        <v>906</v>
      </c>
      <c r="D37" s="157" t="s">
        <v>145</v>
      </c>
      <c r="E37" s="158" t="s">
        <v>684</v>
      </c>
      <c r="F37" s="159">
        <v>612</v>
      </c>
      <c r="G37" s="159">
        <v>342</v>
      </c>
      <c r="H37" s="8">
        <v>107280</v>
      </c>
      <c r="I37" s="160" t="s">
        <v>688</v>
      </c>
      <c r="J37" s="8" t="s">
        <v>689</v>
      </c>
      <c r="K37" s="160" t="s">
        <v>137</v>
      </c>
      <c r="L37" s="161">
        <v>45636</v>
      </c>
    </row>
    <row r="38" spans="1:12" x14ac:dyDescent="0.25">
      <c r="A38" s="7">
        <v>25710273</v>
      </c>
      <c r="B38" s="7" t="s">
        <v>620</v>
      </c>
      <c r="C38" s="157">
        <v>906</v>
      </c>
      <c r="D38" s="157" t="s">
        <v>145</v>
      </c>
      <c r="E38" s="158" t="s">
        <v>684</v>
      </c>
      <c r="F38" s="159">
        <v>612</v>
      </c>
      <c r="G38" s="159">
        <v>342</v>
      </c>
      <c r="H38" s="8">
        <v>32780</v>
      </c>
      <c r="I38" s="160" t="s">
        <v>688</v>
      </c>
      <c r="J38" s="8" t="s">
        <v>689</v>
      </c>
      <c r="K38" s="160" t="s">
        <v>137</v>
      </c>
      <c r="L38" s="161">
        <v>45636</v>
      </c>
    </row>
    <row r="39" spans="1:12" ht="31.5" hidden="1" x14ac:dyDescent="0.25">
      <c r="A39" s="7">
        <v>23183606</v>
      </c>
      <c r="B39" s="7" t="s">
        <v>621</v>
      </c>
      <c r="C39" s="157">
        <v>906</v>
      </c>
      <c r="D39" s="157" t="s">
        <v>145</v>
      </c>
      <c r="E39" s="158" t="s">
        <v>684</v>
      </c>
      <c r="F39" s="159">
        <v>612</v>
      </c>
      <c r="G39" s="159">
        <v>342</v>
      </c>
      <c r="H39" s="8">
        <v>44700</v>
      </c>
      <c r="I39" s="160" t="s">
        <v>688</v>
      </c>
      <c r="J39" s="8" t="s">
        <v>689</v>
      </c>
      <c r="K39" s="160" t="s">
        <v>137</v>
      </c>
      <c r="L39" s="161">
        <v>45636</v>
      </c>
    </row>
    <row r="40" spans="1:12" ht="31.5" hidden="1" x14ac:dyDescent="0.25">
      <c r="A40" s="7">
        <v>23183776</v>
      </c>
      <c r="B40" s="7" t="s">
        <v>623</v>
      </c>
      <c r="C40" s="157">
        <v>906</v>
      </c>
      <c r="D40" s="157" t="s">
        <v>145</v>
      </c>
      <c r="E40" s="158" t="s">
        <v>684</v>
      </c>
      <c r="F40" s="159">
        <v>612</v>
      </c>
      <c r="G40" s="159">
        <v>342</v>
      </c>
      <c r="H40" s="8">
        <v>40230</v>
      </c>
      <c r="I40" s="160" t="s">
        <v>688</v>
      </c>
      <c r="J40" s="8" t="s">
        <v>689</v>
      </c>
      <c r="K40" s="160" t="s">
        <v>137</v>
      </c>
      <c r="L40" s="161">
        <v>45636</v>
      </c>
    </row>
    <row r="41" spans="1:12" ht="31.5" hidden="1" x14ac:dyDescent="0.25">
      <c r="A41" s="7">
        <v>25710263</v>
      </c>
      <c r="B41" s="7" t="s">
        <v>624</v>
      </c>
      <c r="C41" s="157">
        <v>906</v>
      </c>
      <c r="D41" s="157" t="s">
        <v>145</v>
      </c>
      <c r="E41" s="158" t="s">
        <v>684</v>
      </c>
      <c r="F41" s="159">
        <v>612</v>
      </c>
      <c r="G41" s="159">
        <v>342</v>
      </c>
      <c r="H41" s="8">
        <v>90890</v>
      </c>
      <c r="I41" s="160" t="s">
        <v>688</v>
      </c>
      <c r="J41" s="8" t="s">
        <v>689</v>
      </c>
      <c r="K41" s="160" t="s">
        <v>137</v>
      </c>
      <c r="L41" s="161">
        <v>45636</v>
      </c>
    </row>
    <row r="42" spans="1:12" ht="31.5" hidden="1" x14ac:dyDescent="0.25">
      <c r="A42" s="7">
        <v>25710725</v>
      </c>
      <c r="B42" s="7" t="s">
        <v>625</v>
      </c>
      <c r="C42" s="157">
        <v>906</v>
      </c>
      <c r="D42" s="157" t="s">
        <v>145</v>
      </c>
      <c r="E42" s="158" t="s">
        <v>684</v>
      </c>
      <c r="F42" s="159">
        <v>612</v>
      </c>
      <c r="G42" s="159">
        <v>342</v>
      </c>
      <c r="H42" s="8">
        <v>59600</v>
      </c>
      <c r="I42" s="160" t="s">
        <v>688</v>
      </c>
      <c r="J42" s="8" t="s">
        <v>689</v>
      </c>
      <c r="K42" s="160" t="s">
        <v>137</v>
      </c>
      <c r="L42" s="161">
        <v>45636</v>
      </c>
    </row>
    <row r="43" spans="1:12" ht="31.5" x14ac:dyDescent="0.25">
      <c r="A43" s="7">
        <v>25710257</v>
      </c>
      <c r="B43" s="7" t="s">
        <v>626</v>
      </c>
      <c r="C43" s="157">
        <v>906</v>
      </c>
      <c r="D43" s="157" t="s">
        <v>145</v>
      </c>
      <c r="E43" s="158" t="s">
        <v>684</v>
      </c>
      <c r="F43" s="159">
        <v>612</v>
      </c>
      <c r="G43" s="159">
        <v>342</v>
      </c>
      <c r="H43" s="8">
        <v>146020</v>
      </c>
      <c r="I43" s="160" t="s">
        <v>688</v>
      </c>
      <c r="J43" s="8" t="s">
        <v>689</v>
      </c>
      <c r="K43" s="160" t="s">
        <v>137</v>
      </c>
      <c r="L43" s="161">
        <v>45636</v>
      </c>
    </row>
    <row r="44" spans="1:12" ht="31.5" hidden="1" x14ac:dyDescent="0.25">
      <c r="A44" s="7">
        <v>25710748</v>
      </c>
      <c r="B44" s="7" t="s">
        <v>627</v>
      </c>
      <c r="C44" s="157">
        <v>906</v>
      </c>
      <c r="D44" s="157" t="s">
        <v>145</v>
      </c>
      <c r="E44" s="158" t="s">
        <v>684</v>
      </c>
      <c r="F44" s="159">
        <v>612</v>
      </c>
      <c r="G44" s="159">
        <v>342</v>
      </c>
      <c r="H44" s="8">
        <v>43210</v>
      </c>
      <c r="I44" s="160" t="s">
        <v>688</v>
      </c>
      <c r="J44" s="8" t="s">
        <v>689</v>
      </c>
      <c r="K44" s="160" t="s">
        <v>137</v>
      </c>
      <c r="L44" s="161">
        <v>45636</v>
      </c>
    </row>
    <row r="45" spans="1:12" ht="47.25" hidden="1" x14ac:dyDescent="0.25">
      <c r="A45" s="7">
        <v>25710754</v>
      </c>
      <c r="B45" s="7" t="s">
        <v>628</v>
      </c>
      <c r="C45" s="157">
        <v>906</v>
      </c>
      <c r="D45" s="157" t="s">
        <v>145</v>
      </c>
      <c r="E45" s="158" t="s">
        <v>684</v>
      </c>
      <c r="F45" s="159">
        <v>612</v>
      </c>
      <c r="G45" s="159">
        <v>342</v>
      </c>
      <c r="H45" s="8">
        <v>71520</v>
      </c>
      <c r="I45" s="160" t="s">
        <v>688</v>
      </c>
      <c r="J45" s="8" t="s">
        <v>689</v>
      </c>
      <c r="K45" s="160" t="s">
        <v>137</v>
      </c>
      <c r="L45" s="161">
        <v>45636</v>
      </c>
    </row>
    <row r="46" spans="1:12" ht="31.5" hidden="1" x14ac:dyDescent="0.25">
      <c r="A46" s="7">
        <v>25710234</v>
      </c>
      <c r="B46" s="7" t="s">
        <v>629</v>
      </c>
      <c r="C46" s="157">
        <v>906</v>
      </c>
      <c r="D46" s="157" t="s">
        <v>145</v>
      </c>
      <c r="E46" s="158" t="s">
        <v>684</v>
      </c>
      <c r="F46" s="159">
        <v>612</v>
      </c>
      <c r="G46" s="159">
        <v>342</v>
      </c>
      <c r="H46" s="8">
        <v>129630</v>
      </c>
      <c r="I46" s="160" t="s">
        <v>688</v>
      </c>
      <c r="J46" s="8" t="s">
        <v>689</v>
      </c>
      <c r="K46" s="160" t="s">
        <v>137</v>
      </c>
      <c r="L46" s="161">
        <v>45636</v>
      </c>
    </row>
    <row r="47" spans="1:12" ht="31.5" hidden="1" x14ac:dyDescent="0.25">
      <c r="A47" s="7">
        <v>38125730</v>
      </c>
      <c r="B47" s="7" t="s">
        <v>630</v>
      </c>
      <c r="C47" s="157">
        <v>906</v>
      </c>
      <c r="D47" s="157" t="s">
        <v>145</v>
      </c>
      <c r="E47" s="158" t="s">
        <v>684</v>
      </c>
      <c r="F47" s="159">
        <v>612</v>
      </c>
      <c r="G47" s="159">
        <v>342</v>
      </c>
      <c r="H47" s="8">
        <v>172840</v>
      </c>
      <c r="I47" s="160" t="s">
        <v>688</v>
      </c>
      <c r="J47" s="8" t="s">
        <v>689</v>
      </c>
      <c r="K47" s="160" t="s">
        <v>137</v>
      </c>
      <c r="L47" s="161">
        <v>45636</v>
      </c>
    </row>
    <row r="48" spans="1:12" x14ac:dyDescent="0.25">
      <c r="A48" s="7">
        <v>25710760</v>
      </c>
      <c r="B48" s="7" t="s">
        <v>633</v>
      </c>
      <c r="C48" s="157">
        <v>906</v>
      </c>
      <c r="D48" s="157" t="s">
        <v>145</v>
      </c>
      <c r="E48" s="158" t="s">
        <v>684</v>
      </c>
      <c r="F48" s="159">
        <v>612</v>
      </c>
      <c r="G48" s="159">
        <v>342</v>
      </c>
      <c r="H48" s="162">
        <v>53640</v>
      </c>
      <c r="I48" s="160" t="s">
        <v>688</v>
      </c>
      <c r="J48" s="8" t="s">
        <v>689</v>
      </c>
      <c r="K48" s="160" t="s">
        <v>137</v>
      </c>
      <c r="L48" s="161">
        <v>45636</v>
      </c>
    </row>
    <row r="49" spans="1:12" x14ac:dyDescent="0.25">
      <c r="A49" s="78"/>
      <c r="B49" s="7"/>
      <c r="C49" s="132"/>
      <c r="D49" s="132"/>
      <c r="E49" s="139"/>
      <c r="F49" s="23"/>
      <c r="G49" s="23"/>
      <c r="H49" s="8"/>
      <c r="I49" s="79"/>
      <c r="J49" s="79"/>
      <c r="K49" s="20"/>
      <c r="L49" s="127"/>
    </row>
    <row r="50" spans="1:12" x14ac:dyDescent="0.25">
      <c r="A50" s="78"/>
      <c r="B50" s="7"/>
      <c r="C50" s="132"/>
      <c r="D50" s="132"/>
      <c r="E50" s="139"/>
      <c r="F50" s="23"/>
      <c r="G50" s="23"/>
      <c r="H50" s="8"/>
      <c r="I50" s="79"/>
      <c r="J50" s="79"/>
      <c r="K50" s="20"/>
      <c r="L50" s="127"/>
    </row>
    <row r="51" spans="1:12" x14ac:dyDescent="0.25">
      <c r="A51" s="78"/>
      <c r="B51" s="7"/>
      <c r="C51" s="132"/>
      <c r="D51" s="132"/>
      <c r="E51" s="139"/>
      <c r="F51" s="23"/>
      <c r="G51" s="23"/>
      <c r="H51" s="8"/>
      <c r="I51" s="79"/>
      <c r="J51" s="79"/>
      <c r="K51" s="20"/>
      <c r="L51" s="127"/>
    </row>
    <row r="52" spans="1:12" x14ac:dyDescent="0.25">
      <c r="A52" s="78"/>
      <c r="B52" s="7"/>
      <c r="C52" s="132"/>
      <c r="D52" s="132"/>
      <c r="E52" s="139"/>
      <c r="F52" s="23"/>
      <c r="G52" s="23"/>
      <c r="H52" s="8"/>
      <c r="I52" s="79"/>
      <c r="J52" s="79"/>
      <c r="K52" s="20"/>
      <c r="L52" s="127"/>
    </row>
    <row r="53" spans="1:12" x14ac:dyDescent="0.25">
      <c r="A53" s="78"/>
      <c r="B53" s="7"/>
      <c r="C53" s="132"/>
      <c r="D53" s="132"/>
      <c r="E53" s="139"/>
      <c r="F53" s="23"/>
      <c r="G53" s="23"/>
      <c r="H53" s="8"/>
      <c r="I53" s="79"/>
      <c r="J53" s="79"/>
      <c r="K53" s="20"/>
      <c r="L53" s="127"/>
    </row>
    <row r="54" spans="1:12" x14ac:dyDescent="0.25">
      <c r="A54" s="78"/>
      <c r="B54" s="7"/>
      <c r="C54" s="132"/>
      <c r="D54" s="132"/>
      <c r="E54" s="139"/>
      <c r="F54" s="23"/>
      <c r="G54" s="23"/>
      <c r="H54" s="8"/>
      <c r="I54" s="79"/>
      <c r="J54" s="79"/>
      <c r="K54" s="20"/>
      <c r="L54" s="127"/>
    </row>
    <row r="55" spans="1:12" x14ac:dyDescent="0.25">
      <c r="A55" s="78"/>
      <c r="B55" s="7"/>
      <c r="C55" s="132"/>
      <c r="D55" s="132"/>
      <c r="E55" s="139"/>
      <c r="F55" s="23"/>
      <c r="G55" s="23"/>
      <c r="H55" s="8"/>
      <c r="I55" s="79"/>
      <c r="J55" s="79"/>
      <c r="K55" s="20"/>
      <c r="L55" s="127"/>
    </row>
    <row r="56" spans="1:12" x14ac:dyDescent="0.25">
      <c r="A56" s="78"/>
      <c r="B56" s="7"/>
      <c r="C56" s="132"/>
      <c r="D56" s="132"/>
      <c r="E56" s="139"/>
      <c r="F56" s="23"/>
      <c r="G56" s="23"/>
      <c r="H56" s="8"/>
      <c r="I56" s="79"/>
      <c r="J56" s="79"/>
      <c r="K56" s="20"/>
      <c r="L56" s="127"/>
    </row>
    <row r="57" spans="1:12" x14ac:dyDescent="0.25">
      <c r="A57" s="78"/>
      <c r="B57" s="7"/>
      <c r="C57" s="132"/>
      <c r="D57" s="132"/>
      <c r="E57" s="139"/>
      <c r="F57" s="23"/>
      <c r="G57" s="23"/>
      <c r="H57" s="8"/>
      <c r="I57" s="79"/>
      <c r="J57" s="79"/>
      <c r="K57" s="20"/>
      <c r="L57" s="127"/>
    </row>
    <row r="58" spans="1:12" x14ac:dyDescent="0.25">
      <c r="A58" s="78"/>
      <c r="B58" s="7"/>
      <c r="C58" s="132"/>
      <c r="D58" s="132"/>
      <c r="E58" s="139"/>
      <c r="F58" s="23"/>
      <c r="G58" s="23"/>
      <c r="H58" s="8"/>
      <c r="I58" s="79"/>
      <c r="J58" s="79"/>
      <c r="K58" s="20"/>
      <c r="L58" s="127"/>
    </row>
    <row r="59" spans="1:12" x14ac:dyDescent="0.25">
      <c r="A59" s="78"/>
      <c r="B59" s="7"/>
      <c r="C59" s="132"/>
      <c r="D59" s="132"/>
      <c r="E59" s="139"/>
      <c r="F59" s="23"/>
      <c r="G59" s="23"/>
      <c r="H59" s="8"/>
      <c r="I59" s="79"/>
      <c r="J59" s="79"/>
      <c r="K59" s="20"/>
      <c r="L59" s="127"/>
    </row>
    <row r="60" spans="1:12" x14ac:dyDescent="0.25">
      <c r="A60" s="78"/>
      <c r="B60" s="7"/>
      <c r="C60" s="132"/>
      <c r="D60" s="132"/>
      <c r="E60" s="139"/>
      <c r="F60" s="23"/>
      <c r="G60" s="23"/>
      <c r="H60" s="8"/>
      <c r="I60" s="79"/>
      <c r="J60" s="79"/>
      <c r="K60" s="20"/>
      <c r="L60" s="127"/>
    </row>
    <row r="61" spans="1:12" x14ac:dyDescent="0.25">
      <c r="A61" s="78"/>
      <c r="B61" s="7"/>
      <c r="C61" s="132"/>
      <c r="D61" s="132"/>
      <c r="E61" s="139"/>
      <c r="F61" s="23"/>
      <c r="G61" s="23"/>
      <c r="H61" s="8"/>
      <c r="I61" s="79"/>
      <c r="J61" s="79"/>
      <c r="K61" s="20"/>
      <c r="L61" s="127"/>
    </row>
    <row r="62" spans="1:12" x14ac:dyDescent="0.25">
      <c r="A62" s="78"/>
      <c r="B62" s="7"/>
      <c r="C62" s="132"/>
      <c r="D62" s="132"/>
      <c r="E62" s="139"/>
      <c r="F62" s="23"/>
      <c r="G62" s="23"/>
      <c r="H62" s="8"/>
      <c r="I62" s="79"/>
      <c r="J62" s="79"/>
      <c r="K62" s="20"/>
      <c r="L62" s="127"/>
    </row>
    <row r="63" spans="1:12" x14ac:dyDescent="0.25">
      <c r="A63" s="78"/>
      <c r="B63" s="7"/>
      <c r="C63" s="132"/>
      <c r="D63" s="132"/>
      <c r="E63" s="139"/>
      <c r="F63" s="23"/>
      <c r="G63" s="23"/>
      <c r="H63" s="8"/>
      <c r="I63" s="79"/>
      <c r="J63" s="79"/>
      <c r="K63" s="20"/>
      <c r="L63" s="127"/>
    </row>
    <row r="64" spans="1:12" x14ac:dyDescent="0.25">
      <c r="A64" s="78"/>
      <c r="B64" s="7"/>
      <c r="C64" s="132"/>
      <c r="D64" s="132"/>
      <c r="E64" s="139"/>
      <c r="F64" s="23"/>
      <c r="G64" s="23"/>
      <c r="H64" s="8"/>
      <c r="I64" s="79"/>
      <c r="J64" s="79"/>
      <c r="K64" s="20"/>
      <c r="L64" s="127"/>
    </row>
    <row r="65" spans="1:12" x14ac:dyDescent="0.25">
      <c r="A65" s="78"/>
      <c r="B65" s="7"/>
      <c r="C65" s="132"/>
      <c r="D65" s="132"/>
      <c r="E65" s="139"/>
      <c r="F65" s="23"/>
      <c r="G65" s="23"/>
      <c r="H65" s="8"/>
      <c r="I65" s="79"/>
      <c r="J65" s="79"/>
      <c r="K65" s="20"/>
      <c r="L65" s="127"/>
    </row>
    <row r="66" spans="1:12" x14ac:dyDescent="0.25">
      <c r="A66" s="78"/>
      <c r="B66" s="7"/>
      <c r="C66" s="132"/>
      <c r="D66" s="132"/>
      <c r="E66" s="139"/>
      <c r="F66" s="23"/>
      <c r="G66" s="23"/>
      <c r="H66" s="8"/>
      <c r="I66" s="79"/>
      <c r="J66" s="79"/>
      <c r="K66" s="20"/>
      <c r="L66" s="127"/>
    </row>
    <row r="67" spans="1:12" x14ac:dyDescent="0.25">
      <c r="A67" s="78"/>
      <c r="B67" s="7"/>
      <c r="C67" s="132"/>
      <c r="D67" s="132"/>
      <c r="E67" s="139"/>
      <c r="F67" s="23"/>
      <c r="G67" s="23"/>
      <c r="H67" s="8"/>
      <c r="I67" s="79"/>
      <c r="J67" s="79"/>
      <c r="K67" s="20"/>
      <c r="L67" s="127"/>
    </row>
    <row r="68" spans="1:12" x14ac:dyDescent="0.25">
      <c r="A68" s="78"/>
      <c r="B68" s="7"/>
      <c r="C68" s="132"/>
      <c r="D68" s="132"/>
      <c r="E68" s="139"/>
      <c r="F68" s="23"/>
      <c r="G68" s="23"/>
      <c r="H68" s="8"/>
      <c r="I68" s="79"/>
      <c r="J68" s="79"/>
      <c r="K68" s="20"/>
      <c r="L68" s="127"/>
    </row>
    <row r="69" spans="1:12" x14ac:dyDescent="0.25">
      <c r="A69" s="78"/>
      <c r="B69" s="7"/>
      <c r="C69" s="132"/>
      <c r="D69" s="132"/>
      <c r="E69" s="139"/>
      <c r="F69" s="23"/>
      <c r="G69" s="23"/>
      <c r="H69" s="8"/>
      <c r="I69" s="79"/>
      <c r="J69" s="79"/>
      <c r="K69" s="20"/>
      <c r="L69" s="127"/>
    </row>
    <row r="70" spans="1:12" x14ac:dyDescent="0.25">
      <c r="A70" s="78"/>
      <c r="B70" s="7"/>
      <c r="C70" s="132"/>
      <c r="D70" s="132"/>
      <c r="E70" s="139"/>
      <c r="F70" s="23"/>
      <c r="G70" s="23"/>
      <c r="H70" s="8"/>
      <c r="I70" s="79"/>
      <c r="J70" s="79"/>
      <c r="K70" s="20"/>
      <c r="L70" s="127"/>
    </row>
    <row r="71" spans="1:12" x14ac:dyDescent="0.25">
      <c r="A71" s="78"/>
      <c r="B71" s="7"/>
      <c r="C71" s="132"/>
      <c r="D71" s="132"/>
      <c r="E71" s="139"/>
      <c r="F71" s="23"/>
      <c r="G71" s="23"/>
      <c r="H71" s="8"/>
      <c r="I71" s="79"/>
      <c r="J71" s="79"/>
      <c r="K71" s="20"/>
      <c r="L71" s="127"/>
    </row>
    <row r="72" spans="1:12" x14ac:dyDescent="0.25">
      <c r="A72" s="78"/>
      <c r="B72" s="7"/>
      <c r="C72" s="132"/>
      <c r="D72" s="132"/>
      <c r="E72" s="139"/>
      <c r="F72" s="23"/>
      <c r="G72" s="23"/>
      <c r="H72" s="8"/>
      <c r="I72" s="79"/>
      <c r="J72" s="79"/>
      <c r="K72" s="20"/>
      <c r="L72" s="127"/>
    </row>
    <row r="73" spans="1:12" x14ac:dyDescent="0.25">
      <c r="A73" s="78"/>
      <c r="B73" s="7"/>
      <c r="C73" s="132"/>
      <c r="D73" s="132"/>
      <c r="E73" s="139"/>
      <c r="F73" s="23"/>
      <c r="G73" s="23"/>
      <c r="H73" s="8"/>
      <c r="I73" s="79"/>
      <c r="J73" s="79"/>
      <c r="K73" s="20"/>
      <c r="L73" s="127"/>
    </row>
    <row r="74" spans="1:12" x14ac:dyDescent="0.25">
      <c r="A74" s="78"/>
      <c r="B74" s="7"/>
      <c r="C74" s="132"/>
      <c r="D74" s="132"/>
      <c r="E74" s="139"/>
      <c r="F74" s="23"/>
      <c r="G74" s="23"/>
      <c r="H74" s="8"/>
      <c r="I74" s="79"/>
      <c r="J74" s="79"/>
      <c r="K74" s="20"/>
      <c r="L74" s="127"/>
    </row>
    <row r="75" spans="1:12" x14ac:dyDescent="0.25">
      <c r="A75" s="78"/>
      <c r="B75" s="7"/>
      <c r="C75" s="132"/>
      <c r="D75" s="132"/>
      <c r="E75" s="139"/>
      <c r="F75" s="23"/>
      <c r="G75" s="23"/>
      <c r="H75" s="8"/>
      <c r="I75" s="79"/>
      <c r="J75" s="79"/>
      <c r="K75" s="20"/>
      <c r="L75" s="127"/>
    </row>
    <row r="76" spans="1:12" x14ac:dyDescent="0.25">
      <c r="A76" s="78"/>
      <c r="B76" s="7"/>
      <c r="C76" s="132"/>
      <c r="D76" s="132"/>
      <c r="E76" s="139"/>
      <c r="F76" s="23"/>
      <c r="G76" s="23"/>
      <c r="H76" s="8"/>
      <c r="I76" s="79"/>
      <c r="J76" s="79"/>
      <c r="K76" s="20"/>
      <c r="L76" s="127"/>
    </row>
    <row r="77" spans="1:12" x14ac:dyDescent="0.25">
      <c r="A77" s="78"/>
      <c r="B77" s="7"/>
      <c r="C77" s="132"/>
      <c r="D77" s="132"/>
      <c r="E77" s="139"/>
      <c r="F77" s="23"/>
      <c r="G77" s="23"/>
      <c r="H77" s="8"/>
      <c r="I77" s="79"/>
      <c r="J77" s="79"/>
      <c r="K77" s="20"/>
      <c r="L77" s="127"/>
    </row>
    <row r="78" spans="1:12" x14ac:dyDescent="0.25">
      <c r="A78" s="78"/>
      <c r="B78" s="7"/>
      <c r="C78" s="132"/>
      <c r="D78" s="132"/>
      <c r="E78" s="139"/>
      <c r="F78" s="23"/>
      <c r="G78" s="23"/>
      <c r="H78" s="8"/>
      <c r="I78" s="79"/>
      <c r="J78" s="79"/>
      <c r="K78" s="20"/>
      <c r="L78" s="127"/>
    </row>
    <row r="79" spans="1:12" x14ac:dyDescent="0.25">
      <c r="A79" s="78"/>
      <c r="B79" s="7"/>
      <c r="C79" s="132"/>
      <c r="D79" s="132"/>
      <c r="E79" s="139"/>
      <c r="F79" s="23"/>
      <c r="G79" s="23"/>
      <c r="H79" s="8"/>
      <c r="I79" s="79"/>
      <c r="J79" s="79"/>
      <c r="K79" s="20"/>
      <c r="L79" s="127"/>
    </row>
    <row r="80" spans="1:12" x14ac:dyDescent="0.25">
      <c r="A80" s="78"/>
      <c r="B80" s="7"/>
      <c r="C80" s="132"/>
      <c r="D80" s="132"/>
      <c r="E80" s="139"/>
      <c r="F80" s="23"/>
      <c r="G80" s="23"/>
      <c r="H80" s="8"/>
      <c r="I80" s="79"/>
      <c r="J80" s="79"/>
      <c r="K80" s="20"/>
      <c r="L80" s="127"/>
    </row>
    <row r="81" spans="1:12" x14ac:dyDescent="0.25">
      <c r="A81" s="78"/>
      <c r="B81" s="7"/>
      <c r="C81" s="132"/>
      <c r="D81" s="132"/>
      <c r="E81" s="139"/>
      <c r="F81" s="23"/>
      <c r="G81" s="23"/>
      <c r="H81" s="8"/>
      <c r="I81" s="79"/>
      <c r="J81" s="79"/>
      <c r="K81" s="20"/>
      <c r="L81" s="127"/>
    </row>
    <row r="82" spans="1:12" x14ac:dyDescent="0.25">
      <c r="A82" s="78"/>
      <c r="B82" s="7"/>
      <c r="C82" s="132"/>
      <c r="D82" s="132"/>
      <c r="E82" s="139"/>
      <c r="F82" s="23"/>
      <c r="G82" s="23"/>
      <c r="H82" s="8"/>
      <c r="I82" s="79"/>
      <c r="J82" s="79"/>
      <c r="K82" s="20"/>
      <c r="L82" s="127"/>
    </row>
    <row r="83" spans="1:12" x14ac:dyDescent="0.25">
      <c r="A83" s="78"/>
      <c r="B83" s="7"/>
      <c r="C83" s="132"/>
      <c r="D83" s="132"/>
      <c r="E83" s="139"/>
      <c r="F83" s="23"/>
      <c r="G83" s="23"/>
      <c r="H83" s="8"/>
      <c r="I83" s="79"/>
      <c r="J83" s="79"/>
      <c r="K83" s="20"/>
      <c r="L83" s="127"/>
    </row>
    <row r="84" spans="1:12" x14ac:dyDescent="0.25">
      <c r="A84" s="78"/>
      <c r="B84" s="7"/>
      <c r="C84" s="132"/>
      <c r="D84" s="132"/>
      <c r="E84" s="139"/>
      <c r="F84" s="23"/>
      <c r="G84" s="23"/>
      <c r="H84" s="8"/>
      <c r="I84" s="79"/>
      <c r="J84" s="79"/>
      <c r="K84" s="20"/>
      <c r="L84" s="127"/>
    </row>
    <row r="85" spans="1:12" x14ac:dyDescent="0.25">
      <c r="A85" s="78"/>
      <c r="B85" s="7"/>
      <c r="C85" s="132"/>
      <c r="D85" s="132"/>
      <c r="E85" s="139"/>
      <c r="F85" s="23"/>
      <c r="G85" s="23"/>
      <c r="H85" s="8"/>
      <c r="I85" s="79"/>
      <c r="J85" s="79"/>
      <c r="K85" s="20"/>
      <c r="L85" s="127"/>
    </row>
    <row r="86" spans="1:12" x14ac:dyDescent="0.25">
      <c r="A86" s="78"/>
      <c r="B86" s="7"/>
      <c r="C86" s="132"/>
      <c r="D86" s="132"/>
      <c r="E86" s="139"/>
      <c r="F86" s="23"/>
      <c r="G86" s="23"/>
      <c r="H86" s="8"/>
      <c r="I86" s="79"/>
      <c r="J86" s="79"/>
      <c r="K86" s="20"/>
      <c r="L86" s="127"/>
    </row>
    <row r="87" spans="1:12" x14ac:dyDescent="0.25">
      <c r="A87" s="78"/>
      <c r="B87" s="7"/>
      <c r="C87" s="132"/>
      <c r="D87" s="132"/>
      <c r="E87" s="139"/>
      <c r="F87" s="23"/>
      <c r="G87" s="23"/>
      <c r="H87" s="8"/>
      <c r="I87" s="79"/>
      <c r="J87" s="79"/>
      <c r="K87" s="20"/>
      <c r="L87" s="127"/>
    </row>
    <row r="88" spans="1:12" x14ac:dyDescent="0.25">
      <c r="A88" s="78"/>
      <c r="B88" s="7"/>
      <c r="C88" s="132"/>
      <c r="D88" s="132"/>
      <c r="E88" s="139"/>
      <c r="F88" s="23"/>
      <c r="G88" s="23"/>
      <c r="H88" s="8"/>
      <c r="I88" s="79"/>
      <c r="J88" s="79"/>
      <c r="K88" s="20"/>
      <c r="L88" s="127"/>
    </row>
    <row r="89" spans="1:12" x14ac:dyDescent="0.25">
      <c r="A89" s="78"/>
      <c r="B89" s="7"/>
      <c r="C89" s="132"/>
      <c r="D89" s="132"/>
      <c r="E89" s="139"/>
      <c r="F89" s="23"/>
      <c r="G89" s="23"/>
      <c r="H89" s="8"/>
      <c r="I89" s="79"/>
      <c r="J89" s="79"/>
      <c r="K89" s="20"/>
      <c r="L89" s="127"/>
    </row>
    <row r="90" spans="1:12" x14ac:dyDescent="0.25">
      <c r="A90" s="78"/>
      <c r="B90" s="7"/>
      <c r="C90" s="132"/>
      <c r="D90" s="132"/>
      <c r="E90" s="139"/>
      <c r="F90" s="23"/>
      <c r="G90" s="23"/>
      <c r="H90" s="8"/>
      <c r="I90" s="79"/>
      <c r="J90" s="79"/>
      <c r="K90" s="20"/>
      <c r="L90" s="127"/>
    </row>
    <row r="91" spans="1:12" x14ac:dyDescent="0.25">
      <c r="A91" s="78"/>
      <c r="B91" s="7"/>
      <c r="C91" s="132"/>
      <c r="D91" s="132"/>
      <c r="E91" s="139"/>
      <c r="F91" s="23"/>
      <c r="G91" s="23"/>
      <c r="H91" s="8"/>
      <c r="I91" s="79"/>
      <c r="J91" s="79"/>
      <c r="K91" s="20"/>
      <c r="L91" s="127"/>
    </row>
    <row r="92" spans="1:12" x14ac:dyDescent="0.25">
      <c r="A92" s="78"/>
      <c r="B92" s="7"/>
      <c r="C92" s="132"/>
      <c r="D92" s="132"/>
      <c r="E92" s="139"/>
      <c r="F92" s="23"/>
      <c r="G92" s="23"/>
      <c r="H92" s="8"/>
      <c r="I92" s="79"/>
      <c r="J92" s="79"/>
      <c r="K92" s="20"/>
      <c r="L92" s="127"/>
    </row>
    <row r="93" spans="1:12" x14ac:dyDescent="0.25">
      <c r="A93" s="78"/>
      <c r="B93" s="7"/>
      <c r="C93" s="132"/>
      <c r="D93" s="132"/>
      <c r="E93" s="139"/>
      <c r="F93" s="23"/>
      <c r="G93" s="23"/>
      <c r="H93" s="8"/>
      <c r="I93" s="79"/>
      <c r="J93" s="79"/>
      <c r="K93" s="20"/>
      <c r="L93" s="127"/>
    </row>
    <row r="94" spans="1:12" x14ac:dyDescent="0.25">
      <c r="A94" s="78"/>
      <c r="B94" s="7"/>
      <c r="C94" s="132"/>
      <c r="D94" s="132"/>
      <c r="E94" s="139"/>
      <c r="F94" s="23"/>
      <c r="G94" s="23"/>
      <c r="H94" s="8"/>
      <c r="I94" s="79"/>
      <c r="J94" s="79"/>
      <c r="K94" s="20"/>
      <c r="L94" s="127"/>
    </row>
    <row r="95" spans="1:12" x14ac:dyDescent="0.25">
      <c r="A95" s="78"/>
      <c r="B95" s="7"/>
      <c r="C95" s="132"/>
      <c r="D95" s="132"/>
      <c r="E95" s="139"/>
      <c r="F95" s="23"/>
      <c r="G95" s="23"/>
      <c r="H95" s="8"/>
      <c r="I95" s="79"/>
      <c r="J95" s="79"/>
      <c r="K95" s="20"/>
      <c r="L95" s="127"/>
    </row>
    <row r="96" spans="1:12" x14ac:dyDescent="0.25">
      <c r="A96" s="78"/>
      <c r="B96" s="7"/>
      <c r="C96" s="132"/>
      <c r="D96" s="132"/>
      <c r="E96" s="139"/>
      <c r="F96" s="23"/>
      <c r="G96" s="23"/>
      <c r="H96" s="8"/>
      <c r="I96" s="79"/>
      <c r="J96" s="79"/>
      <c r="K96" s="20"/>
      <c r="L96" s="127"/>
    </row>
    <row r="97" spans="1:12" x14ac:dyDescent="0.25">
      <c r="A97" s="78"/>
      <c r="B97" s="7"/>
      <c r="C97" s="132"/>
      <c r="D97" s="132"/>
      <c r="E97" s="139"/>
      <c r="F97" s="23"/>
      <c r="G97" s="23"/>
      <c r="H97" s="8"/>
      <c r="I97" s="79"/>
      <c r="J97" s="79"/>
      <c r="K97" s="20"/>
      <c r="L97" s="127"/>
    </row>
    <row r="98" spans="1:12" x14ac:dyDescent="0.25">
      <c r="A98" s="78"/>
      <c r="B98" s="7"/>
      <c r="C98" s="132"/>
      <c r="D98" s="132"/>
      <c r="E98" s="139"/>
      <c r="F98" s="23"/>
      <c r="G98" s="23"/>
      <c r="H98" s="8"/>
      <c r="I98" s="79"/>
      <c r="J98" s="79"/>
      <c r="K98" s="20"/>
      <c r="L98" s="127"/>
    </row>
    <row r="99" spans="1:12" x14ac:dyDescent="0.25">
      <c r="A99" s="78"/>
      <c r="B99" s="7"/>
      <c r="C99" s="132"/>
      <c r="D99" s="132"/>
      <c r="E99" s="139"/>
      <c r="F99" s="23"/>
      <c r="G99" s="23"/>
      <c r="H99" s="8"/>
      <c r="I99" s="79"/>
      <c r="J99" s="79"/>
      <c r="K99" s="20"/>
      <c r="L99" s="127"/>
    </row>
    <row r="100" spans="1:12" x14ac:dyDescent="0.25">
      <c r="A100" s="78"/>
      <c r="B100" s="7"/>
      <c r="C100" s="132"/>
      <c r="D100" s="132"/>
      <c r="E100" s="139"/>
      <c r="F100" s="23"/>
      <c r="G100" s="23"/>
      <c r="H100" s="8"/>
      <c r="I100" s="79"/>
      <c r="J100" s="79"/>
      <c r="K100" s="20"/>
      <c r="L100" s="127"/>
    </row>
    <row r="101" spans="1:12" x14ac:dyDescent="0.25">
      <c r="A101" s="78"/>
      <c r="B101" s="7"/>
      <c r="C101" s="132"/>
      <c r="D101" s="132"/>
      <c r="E101" s="139"/>
      <c r="F101" s="23"/>
      <c r="G101" s="23"/>
      <c r="H101" s="8"/>
      <c r="I101" s="79"/>
      <c r="J101" s="79"/>
      <c r="K101" s="20"/>
      <c r="L101" s="127"/>
    </row>
    <row r="102" spans="1:12" x14ac:dyDescent="0.25">
      <c r="A102" s="78"/>
      <c r="B102" s="7"/>
      <c r="C102" s="132"/>
      <c r="D102" s="132"/>
      <c r="E102" s="139"/>
      <c r="F102" s="23"/>
      <c r="G102" s="23"/>
      <c r="H102" s="8"/>
      <c r="I102" s="79"/>
      <c r="J102" s="79"/>
      <c r="K102" s="20"/>
      <c r="L102" s="127"/>
    </row>
    <row r="103" spans="1:12" x14ac:dyDescent="0.25">
      <c r="A103" s="78"/>
      <c r="B103" s="7"/>
      <c r="C103" s="132"/>
      <c r="D103" s="132"/>
      <c r="E103" s="139"/>
      <c r="F103" s="23"/>
      <c r="G103" s="23"/>
      <c r="H103" s="8"/>
      <c r="I103" s="79"/>
      <c r="J103" s="79"/>
      <c r="K103" s="20"/>
      <c r="L103" s="127"/>
    </row>
    <row r="104" spans="1:12" x14ac:dyDescent="0.25">
      <c r="A104" s="78"/>
      <c r="B104" s="7"/>
      <c r="C104" s="132"/>
      <c r="D104" s="132"/>
      <c r="E104" s="139"/>
      <c r="F104" s="23"/>
      <c r="G104" s="23"/>
      <c r="H104" s="8"/>
      <c r="I104" s="79"/>
      <c r="J104" s="79"/>
      <c r="K104" s="20"/>
      <c r="L104" s="127"/>
    </row>
    <row r="105" spans="1:12" x14ac:dyDescent="0.25">
      <c r="A105" s="78"/>
      <c r="B105" s="7"/>
      <c r="C105" s="132"/>
      <c r="D105" s="132"/>
      <c r="E105" s="139"/>
      <c r="F105" s="23"/>
      <c r="G105" s="23"/>
      <c r="H105" s="8"/>
      <c r="I105" s="79"/>
      <c r="J105" s="79"/>
      <c r="K105" s="20"/>
      <c r="L105" s="127"/>
    </row>
    <row r="106" spans="1:12" x14ac:dyDescent="0.25">
      <c r="A106" s="78"/>
      <c r="B106" s="7"/>
      <c r="C106" s="132"/>
      <c r="D106" s="132"/>
      <c r="E106" s="139"/>
      <c r="F106" s="23"/>
      <c r="G106" s="23"/>
      <c r="H106" s="8"/>
      <c r="I106" s="79"/>
      <c r="J106" s="79"/>
      <c r="K106" s="20"/>
      <c r="L106" s="127"/>
    </row>
    <row r="107" spans="1:12" x14ac:dyDescent="0.25">
      <c r="A107" s="78"/>
      <c r="B107" s="7"/>
      <c r="C107" s="132"/>
      <c r="D107" s="132"/>
      <c r="E107" s="121"/>
      <c r="F107" s="132"/>
      <c r="G107" s="132"/>
      <c r="H107" s="8"/>
      <c r="I107" s="7"/>
      <c r="J107" s="20"/>
      <c r="K107" s="20"/>
      <c r="L107" s="127"/>
    </row>
    <row r="108" spans="1:12" x14ac:dyDescent="0.25">
      <c r="A108" s="78"/>
      <c r="B108" s="7"/>
      <c r="C108" s="132"/>
      <c r="D108" s="132"/>
      <c r="E108" s="121"/>
      <c r="F108" s="132"/>
      <c r="G108" s="132"/>
      <c r="H108" s="8"/>
      <c r="I108" s="7"/>
      <c r="J108" s="20"/>
      <c r="K108" s="20"/>
      <c r="L108" s="127"/>
    </row>
    <row r="109" spans="1:12" x14ac:dyDescent="0.25">
      <c r="A109" s="78"/>
      <c r="B109" s="7"/>
      <c r="C109" s="132"/>
      <c r="D109" s="132"/>
      <c r="E109" s="121"/>
      <c r="F109" s="132"/>
      <c r="G109" s="132"/>
      <c r="H109" s="8"/>
      <c r="I109" s="7"/>
      <c r="J109" s="20"/>
      <c r="K109" s="20"/>
      <c r="L109" s="127"/>
    </row>
    <row r="110" spans="1:12" x14ac:dyDescent="0.25">
      <c r="A110" s="78"/>
      <c r="B110" s="7"/>
      <c r="C110" s="132"/>
      <c r="D110" s="132"/>
      <c r="E110" s="121"/>
      <c r="F110" s="132"/>
      <c r="G110" s="132"/>
      <c r="H110" s="8"/>
      <c r="I110" s="7"/>
      <c r="J110" s="20"/>
      <c r="K110" s="20"/>
      <c r="L110" s="127"/>
    </row>
    <row r="111" spans="1:12" x14ac:dyDescent="0.25">
      <c r="A111" s="78"/>
      <c r="B111" s="7"/>
      <c r="C111" s="132"/>
      <c r="D111" s="132"/>
      <c r="E111" s="121"/>
      <c r="F111" s="132"/>
      <c r="G111" s="132"/>
      <c r="H111" s="8"/>
      <c r="I111" s="7"/>
      <c r="J111" s="20"/>
      <c r="K111" s="20"/>
      <c r="L111" s="127"/>
    </row>
    <row r="112" spans="1:12" x14ac:dyDescent="0.25">
      <c r="A112" s="78"/>
      <c r="B112" s="7"/>
      <c r="C112" s="132"/>
      <c r="D112" s="132"/>
      <c r="E112" s="121"/>
      <c r="F112" s="132"/>
      <c r="G112" s="132"/>
      <c r="H112" s="8"/>
      <c r="I112" s="7"/>
      <c r="J112" s="20"/>
      <c r="K112" s="20"/>
      <c r="L112" s="127"/>
    </row>
    <row r="113" spans="1:12" x14ac:dyDescent="0.25">
      <c r="A113" s="78"/>
      <c r="B113" s="7"/>
      <c r="C113" s="132"/>
      <c r="D113" s="132"/>
      <c r="E113" s="121"/>
      <c r="F113" s="132"/>
      <c r="G113" s="132"/>
      <c r="H113" s="8"/>
      <c r="I113" s="7"/>
      <c r="J113" s="20"/>
      <c r="K113" s="20"/>
      <c r="L113" s="127"/>
    </row>
    <row r="114" spans="1:12" x14ac:dyDescent="0.25">
      <c r="A114" s="78"/>
      <c r="B114" s="7"/>
      <c r="C114" s="132"/>
      <c r="D114" s="132"/>
      <c r="E114" s="121"/>
      <c r="F114" s="132"/>
      <c r="G114" s="132"/>
      <c r="H114" s="8"/>
      <c r="I114" s="7"/>
      <c r="J114" s="20"/>
      <c r="K114" s="20"/>
      <c r="L114" s="127"/>
    </row>
    <row r="115" spans="1:12" x14ac:dyDescent="0.25">
      <c r="A115" s="78"/>
      <c r="B115" s="7"/>
      <c r="C115" s="132"/>
      <c r="D115" s="132"/>
      <c r="E115" s="121"/>
      <c r="F115" s="132"/>
      <c r="G115" s="132"/>
      <c r="H115" s="8"/>
      <c r="I115" s="7"/>
      <c r="J115" s="20"/>
      <c r="K115" s="20"/>
      <c r="L115" s="127"/>
    </row>
    <row r="116" spans="1:12" x14ac:dyDescent="0.25">
      <c r="A116" s="78"/>
      <c r="B116" s="7"/>
      <c r="C116" s="132"/>
      <c r="D116" s="132"/>
      <c r="E116" s="121"/>
      <c r="F116" s="132"/>
      <c r="G116" s="132"/>
      <c r="H116" s="8"/>
      <c r="I116" s="7"/>
      <c r="J116" s="20"/>
      <c r="K116" s="20"/>
      <c r="L116" s="127"/>
    </row>
    <row r="117" spans="1:12" x14ac:dyDescent="0.25">
      <c r="A117" s="78"/>
      <c r="B117" s="7"/>
      <c r="C117" s="132"/>
      <c r="D117" s="132"/>
      <c r="E117" s="121"/>
      <c r="F117" s="132"/>
      <c r="G117" s="132"/>
      <c r="H117" s="8"/>
      <c r="I117" s="7"/>
      <c r="J117" s="20"/>
      <c r="K117" s="20"/>
      <c r="L117" s="127"/>
    </row>
    <row r="118" spans="1:12" x14ac:dyDescent="0.25">
      <c r="A118" s="78"/>
      <c r="B118" s="7"/>
      <c r="C118" s="132"/>
      <c r="D118" s="132"/>
      <c r="E118" s="121"/>
      <c r="F118" s="132"/>
      <c r="G118" s="132"/>
      <c r="H118" s="8"/>
      <c r="I118" s="7"/>
      <c r="J118" s="20"/>
      <c r="K118" s="20"/>
      <c r="L118" s="127"/>
    </row>
    <row r="119" spans="1:12" x14ac:dyDescent="0.25">
      <c r="A119" s="78"/>
      <c r="B119" s="7"/>
      <c r="C119" s="132"/>
      <c r="D119" s="132"/>
      <c r="E119" s="121"/>
      <c r="F119" s="132"/>
      <c r="G119" s="132"/>
      <c r="H119" s="8"/>
      <c r="I119" s="7"/>
      <c r="J119" s="20"/>
      <c r="K119" s="20"/>
      <c r="L119" s="127"/>
    </row>
    <row r="120" spans="1:12" x14ac:dyDescent="0.25">
      <c r="A120" s="78"/>
      <c r="B120" s="7"/>
      <c r="C120" s="132"/>
      <c r="D120" s="132"/>
      <c r="E120" s="121"/>
      <c r="F120" s="132"/>
      <c r="G120" s="132"/>
      <c r="H120" s="8"/>
      <c r="I120" s="7"/>
      <c r="J120" s="20"/>
      <c r="K120" s="20"/>
      <c r="L120" s="127"/>
    </row>
    <row r="121" spans="1:12" x14ac:dyDescent="0.25">
      <c r="A121" s="78"/>
      <c r="B121" s="7"/>
      <c r="C121" s="132"/>
      <c r="D121" s="132"/>
      <c r="E121" s="121"/>
      <c r="F121" s="132"/>
      <c r="G121" s="132"/>
      <c r="H121" s="8"/>
      <c r="I121" s="7"/>
      <c r="J121" s="20"/>
      <c r="K121" s="20"/>
      <c r="L121" s="127"/>
    </row>
    <row r="122" spans="1:12" x14ac:dyDescent="0.25">
      <c r="A122" s="78"/>
      <c r="B122" s="7"/>
      <c r="C122" s="132"/>
      <c r="D122" s="132"/>
      <c r="E122" s="121"/>
      <c r="F122" s="132"/>
      <c r="G122" s="132"/>
      <c r="H122" s="8"/>
      <c r="I122" s="7"/>
      <c r="J122" s="20"/>
      <c r="K122" s="20"/>
      <c r="L122" s="127"/>
    </row>
    <row r="123" spans="1:12" x14ac:dyDescent="0.25">
      <c r="A123" s="78"/>
      <c r="B123" s="7"/>
      <c r="C123" s="132"/>
      <c r="D123" s="132"/>
      <c r="E123" s="121"/>
      <c r="F123" s="132"/>
      <c r="G123" s="132"/>
      <c r="H123" s="8"/>
      <c r="I123" s="7"/>
      <c r="J123" s="20"/>
      <c r="K123" s="20"/>
      <c r="L123" s="127"/>
    </row>
    <row r="124" spans="1:12" x14ac:dyDescent="0.25">
      <c r="A124" s="78"/>
      <c r="B124" s="7"/>
      <c r="C124" s="132"/>
      <c r="D124" s="132"/>
      <c r="E124" s="121"/>
      <c r="F124" s="132"/>
      <c r="G124" s="132"/>
      <c r="H124" s="8"/>
      <c r="I124" s="7"/>
      <c r="J124" s="20"/>
      <c r="K124" s="20"/>
      <c r="L124" s="127"/>
    </row>
    <row r="125" spans="1:12" x14ac:dyDescent="0.25">
      <c r="A125" s="78"/>
      <c r="B125" s="7"/>
      <c r="C125" s="132"/>
      <c r="D125" s="132"/>
      <c r="E125" s="121"/>
      <c r="F125" s="132"/>
      <c r="G125" s="132"/>
      <c r="H125" s="8"/>
      <c r="I125" s="7"/>
      <c r="J125" s="20"/>
      <c r="K125" s="20"/>
      <c r="L125" s="127"/>
    </row>
    <row r="126" spans="1:12" x14ac:dyDescent="0.25">
      <c r="A126" s="78"/>
      <c r="B126" s="7"/>
      <c r="C126" s="132"/>
      <c r="D126" s="132"/>
      <c r="E126" s="121"/>
      <c r="F126" s="132"/>
      <c r="G126" s="132"/>
      <c r="H126" s="8"/>
      <c r="I126" s="7"/>
      <c r="J126" s="20"/>
      <c r="K126" s="20"/>
      <c r="L126" s="127"/>
    </row>
    <row r="127" spans="1:12" x14ac:dyDescent="0.25">
      <c r="A127" s="78"/>
      <c r="B127" s="7"/>
      <c r="C127" s="132"/>
      <c r="D127" s="132"/>
      <c r="E127" s="121"/>
      <c r="F127" s="132"/>
      <c r="G127" s="132"/>
      <c r="H127" s="8"/>
      <c r="I127" s="7"/>
      <c r="J127" s="20"/>
      <c r="K127" s="20"/>
      <c r="L127" s="127"/>
    </row>
    <row r="128" spans="1:12" x14ac:dyDescent="0.25">
      <c r="A128" s="78"/>
      <c r="B128" s="7"/>
      <c r="C128" s="132"/>
      <c r="D128" s="132"/>
      <c r="E128" s="121"/>
      <c r="F128" s="132"/>
      <c r="G128" s="132"/>
      <c r="H128" s="8"/>
      <c r="I128" s="7"/>
      <c r="J128" s="20"/>
      <c r="K128" s="20"/>
      <c r="L128" s="127"/>
    </row>
    <row r="129" spans="1:12" x14ac:dyDescent="0.25">
      <c r="A129" s="78"/>
      <c r="B129" s="7"/>
      <c r="C129" s="132"/>
      <c r="D129" s="132"/>
      <c r="E129" s="121"/>
      <c r="F129" s="132"/>
      <c r="G129" s="132"/>
      <c r="H129" s="8"/>
      <c r="I129" s="7"/>
      <c r="J129" s="20"/>
      <c r="K129" s="20"/>
      <c r="L129" s="127"/>
    </row>
    <row r="130" spans="1:12" x14ac:dyDescent="0.25">
      <c r="A130" s="78"/>
      <c r="B130" s="7"/>
      <c r="C130" s="132"/>
      <c r="D130" s="132"/>
      <c r="E130" s="121"/>
      <c r="F130" s="132"/>
      <c r="G130" s="132"/>
      <c r="H130" s="8"/>
      <c r="I130" s="7"/>
      <c r="J130" s="20"/>
      <c r="K130" s="20"/>
      <c r="L130" s="127"/>
    </row>
    <row r="131" spans="1:12" x14ac:dyDescent="0.25">
      <c r="A131" s="78"/>
      <c r="B131" s="7"/>
      <c r="C131" s="132"/>
      <c r="D131" s="132"/>
      <c r="E131" s="121"/>
      <c r="F131" s="132"/>
      <c r="G131" s="132"/>
      <c r="H131" s="8"/>
      <c r="I131" s="7"/>
      <c r="J131" s="20"/>
      <c r="K131" s="20"/>
      <c r="L131" s="127"/>
    </row>
    <row r="132" spans="1:12" x14ac:dyDescent="0.25">
      <c r="A132" s="78"/>
      <c r="B132" s="7"/>
      <c r="C132" s="132"/>
      <c r="D132" s="132"/>
      <c r="E132" s="121"/>
      <c r="F132" s="132"/>
      <c r="G132" s="132"/>
      <c r="H132" s="8"/>
      <c r="I132" s="7"/>
      <c r="J132" s="20"/>
      <c r="K132" s="20"/>
      <c r="L132" s="127"/>
    </row>
    <row r="133" spans="1:12" x14ac:dyDescent="0.25">
      <c r="A133" s="78"/>
      <c r="B133" s="7"/>
      <c r="C133" s="132"/>
      <c r="D133" s="132"/>
      <c r="E133" s="121"/>
      <c r="F133" s="132"/>
      <c r="G133" s="132"/>
      <c r="H133" s="8"/>
      <c r="I133" s="7"/>
      <c r="J133" s="20"/>
      <c r="K133" s="20"/>
      <c r="L133" s="127"/>
    </row>
    <row r="134" spans="1:12" x14ac:dyDescent="0.25">
      <c r="A134" s="78"/>
      <c r="B134" s="7"/>
      <c r="C134" s="132"/>
      <c r="D134" s="132"/>
      <c r="E134" s="121"/>
      <c r="F134" s="132"/>
      <c r="G134" s="132"/>
      <c r="H134" s="8"/>
      <c r="I134" s="7"/>
      <c r="J134" s="20"/>
      <c r="K134" s="20"/>
      <c r="L134" s="127"/>
    </row>
    <row r="135" spans="1:12" x14ac:dyDescent="0.25">
      <c r="A135" s="78"/>
      <c r="B135" s="7"/>
      <c r="C135" s="132"/>
      <c r="D135" s="132"/>
      <c r="E135" s="121"/>
      <c r="F135" s="132"/>
      <c r="G135" s="132"/>
      <c r="H135" s="8"/>
      <c r="I135" s="7"/>
      <c r="J135" s="20"/>
      <c r="K135" s="20"/>
      <c r="L135" s="127"/>
    </row>
    <row r="136" spans="1:12" x14ac:dyDescent="0.25">
      <c r="A136" s="78"/>
      <c r="B136" s="7"/>
      <c r="C136" s="132"/>
      <c r="D136" s="132"/>
      <c r="E136" s="121"/>
      <c r="F136" s="132"/>
      <c r="G136" s="132"/>
      <c r="H136" s="8"/>
      <c r="I136" s="7"/>
      <c r="J136" s="20"/>
      <c r="K136" s="20"/>
      <c r="L136" s="127"/>
    </row>
    <row r="137" spans="1:12" x14ac:dyDescent="0.25">
      <c r="A137" s="78"/>
      <c r="B137" s="7"/>
      <c r="C137" s="132"/>
      <c r="D137" s="132"/>
      <c r="E137" s="121"/>
      <c r="F137" s="132"/>
      <c r="G137" s="132"/>
      <c r="H137" s="8"/>
      <c r="I137" s="7"/>
      <c r="J137" s="20"/>
      <c r="K137" s="20"/>
      <c r="L137" s="127"/>
    </row>
    <row r="138" spans="1:12" x14ac:dyDescent="0.25">
      <c r="A138" s="78"/>
      <c r="B138" s="7"/>
      <c r="C138" s="132"/>
      <c r="D138" s="132"/>
      <c r="E138" s="121"/>
      <c r="F138" s="132"/>
      <c r="G138" s="132"/>
      <c r="H138" s="8"/>
      <c r="I138" s="7"/>
      <c r="J138" s="20"/>
      <c r="K138" s="20"/>
      <c r="L138" s="127"/>
    </row>
    <row r="139" spans="1:12" x14ac:dyDescent="0.25">
      <c r="A139" s="78"/>
      <c r="B139" s="7"/>
      <c r="C139" s="132"/>
      <c r="D139" s="132"/>
      <c r="E139" s="121"/>
      <c r="F139" s="132"/>
      <c r="G139" s="132"/>
      <c r="H139" s="8"/>
      <c r="I139" s="7"/>
      <c r="J139" s="20"/>
      <c r="K139" s="20"/>
      <c r="L139" s="127"/>
    </row>
    <row r="140" spans="1:12" x14ac:dyDescent="0.25">
      <c r="A140" s="78"/>
      <c r="B140" s="7"/>
      <c r="C140" s="132"/>
      <c r="D140" s="132"/>
      <c r="E140" s="121"/>
      <c r="F140" s="132"/>
      <c r="G140" s="132"/>
      <c r="H140" s="8"/>
      <c r="I140" s="7"/>
      <c r="J140" s="20"/>
      <c r="K140" s="20"/>
      <c r="L140" s="127"/>
    </row>
    <row r="141" spans="1:12" x14ac:dyDescent="0.25">
      <c r="A141" s="78"/>
      <c r="B141" s="7"/>
      <c r="C141" s="132"/>
      <c r="D141" s="132"/>
      <c r="E141" s="121"/>
      <c r="F141" s="132"/>
      <c r="G141" s="132"/>
      <c r="H141" s="8"/>
      <c r="I141" s="7"/>
      <c r="J141" s="20"/>
      <c r="K141" s="20"/>
      <c r="L141" s="127"/>
    </row>
    <row r="142" spans="1:12" x14ac:dyDescent="0.25">
      <c r="A142" s="78"/>
      <c r="B142" s="7"/>
      <c r="C142" s="132"/>
      <c r="D142" s="132"/>
      <c r="E142" s="121"/>
      <c r="F142" s="132"/>
      <c r="G142" s="132"/>
      <c r="H142" s="8"/>
      <c r="I142" s="7"/>
      <c r="J142" s="20"/>
      <c r="K142" s="20"/>
      <c r="L142" s="127"/>
    </row>
    <row r="143" spans="1:12" x14ac:dyDescent="0.25">
      <c r="A143" s="78"/>
      <c r="B143" s="7"/>
      <c r="C143" s="132"/>
      <c r="D143" s="132"/>
      <c r="E143" s="121"/>
      <c r="F143" s="132"/>
      <c r="G143" s="132"/>
      <c r="H143" s="8"/>
      <c r="I143" s="7"/>
      <c r="J143" s="20"/>
      <c r="K143" s="20"/>
      <c r="L143" s="127"/>
    </row>
    <row r="144" spans="1:12" x14ac:dyDescent="0.25">
      <c r="A144" s="78"/>
      <c r="B144" s="7"/>
      <c r="C144" s="132"/>
      <c r="D144" s="132"/>
      <c r="E144" s="121"/>
      <c r="F144" s="132"/>
      <c r="G144" s="132"/>
      <c r="H144" s="8"/>
      <c r="I144" s="7"/>
      <c r="J144" s="20"/>
      <c r="K144" s="20"/>
      <c r="L144" s="127"/>
    </row>
    <row r="145" spans="1:12" x14ac:dyDescent="0.25">
      <c r="A145" s="78"/>
      <c r="B145" s="7"/>
      <c r="C145" s="132"/>
      <c r="D145" s="132"/>
      <c r="E145" s="121"/>
      <c r="F145" s="132"/>
      <c r="G145" s="132"/>
      <c r="H145" s="8"/>
      <c r="I145" s="7"/>
      <c r="J145" s="20"/>
      <c r="K145" s="20"/>
      <c r="L145" s="127"/>
    </row>
    <row r="146" spans="1:12" x14ac:dyDescent="0.25">
      <c r="A146" s="78"/>
      <c r="B146" s="7"/>
      <c r="C146" s="132"/>
      <c r="D146" s="132"/>
      <c r="E146" s="121"/>
      <c r="F146" s="132"/>
      <c r="G146" s="132"/>
      <c r="H146" s="8"/>
      <c r="I146" s="7"/>
      <c r="J146" s="20"/>
      <c r="K146" s="20"/>
      <c r="L146" s="127"/>
    </row>
    <row r="147" spans="1:12" x14ac:dyDescent="0.25">
      <c r="A147" s="78"/>
      <c r="B147" s="7"/>
      <c r="C147" s="132"/>
      <c r="D147" s="132"/>
      <c r="E147" s="121"/>
      <c r="F147" s="132"/>
      <c r="G147" s="132"/>
      <c r="H147" s="8"/>
      <c r="I147" s="7"/>
      <c r="J147" s="20"/>
      <c r="K147" s="20"/>
      <c r="L147" s="127"/>
    </row>
    <row r="148" spans="1:12" x14ac:dyDescent="0.25">
      <c r="A148" s="78"/>
      <c r="B148" s="7"/>
      <c r="C148" s="132"/>
      <c r="D148" s="132"/>
      <c r="E148" s="121"/>
      <c r="F148" s="132"/>
      <c r="G148" s="132"/>
      <c r="H148" s="8"/>
      <c r="I148" s="7"/>
      <c r="J148" s="20"/>
      <c r="K148" s="20"/>
      <c r="L148" s="127"/>
    </row>
    <row r="149" spans="1:12" x14ac:dyDescent="0.25">
      <c r="A149" s="78"/>
      <c r="B149" s="7"/>
      <c r="C149" s="132"/>
      <c r="D149" s="132"/>
      <c r="E149" s="121"/>
      <c r="F149" s="132"/>
      <c r="G149" s="132"/>
      <c r="H149" s="8"/>
      <c r="I149" s="7"/>
      <c r="J149" s="20"/>
      <c r="K149" s="20"/>
      <c r="L149" s="127"/>
    </row>
    <row r="150" spans="1:12" x14ac:dyDescent="0.25">
      <c r="A150" s="78"/>
      <c r="B150" s="7"/>
      <c r="C150" s="132"/>
      <c r="D150" s="132"/>
      <c r="E150" s="121"/>
      <c r="F150" s="132"/>
      <c r="G150" s="132"/>
      <c r="H150" s="8"/>
      <c r="I150" s="7"/>
      <c r="J150" s="20"/>
      <c r="K150" s="20"/>
      <c r="L150" s="127"/>
    </row>
    <row r="151" spans="1:12" x14ac:dyDescent="0.25">
      <c r="A151" s="78"/>
      <c r="B151" s="7"/>
      <c r="C151" s="132"/>
      <c r="D151" s="132"/>
      <c r="E151" s="121"/>
      <c r="F151" s="132"/>
      <c r="G151" s="132"/>
      <c r="H151" s="8"/>
      <c r="I151" s="7"/>
      <c r="J151" s="20"/>
      <c r="K151" s="20"/>
      <c r="L151" s="127"/>
    </row>
    <row r="152" spans="1:12" x14ac:dyDescent="0.25">
      <c r="A152" s="78"/>
      <c r="B152" s="7"/>
      <c r="C152" s="132"/>
      <c r="D152" s="132"/>
      <c r="E152" s="121"/>
      <c r="F152" s="132"/>
      <c r="G152" s="132"/>
      <c r="H152" s="8"/>
      <c r="I152" s="7"/>
      <c r="J152" s="20"/>
      <c r="K152" s="20"/>
      <c r="L152" s="127"/>
    </row>
    <row r="153" spans="1:12" x14ac:dyDescent="0.25">
      <c r="A153" s="78"/>
      <c r="B153" s="7"/>
      <c r="C153" s="132"/>
      <c r="D153" s="132"/>
      <c r="E153" s="121"/>
      <c r="F153" s="132"/>
      <c r="G153" s="132"/>
      <c r="H153" s="8"/>
      <c r="I153" s="7"/>
      <c r="J153" s="20"/>
      <c r="K153" s="20"/>
      <c r="L153" s="127"/>
    </row>
    <row r="154" spans="1:12" x14ac:dyDescent="0.25">
      <c r="A154" s="78"/>
      <c r="B154" s="7"/>
      <c r="C154" s="132"/>
      <c r="D154" s="132"/>
      <c r="E154" s="121"/>
      <c r="F154" s="132"/>
      <c r="G154" s="132"/>
      <c r="H154" s="8"/>
      <c r="I154" s="7"/>
      <c r="J154" s="20"/>
      <c r="K154" s="20"/>
      <c r="L154" s="127"/>
    </row>
    <row r="155" spans="1:12" x14ac:dyDescent="0.25">
      <c r="A155" s="78"/>
      <c r="B155" s="7"/>
      <c r="C155" s="132"/>
      <c r="D155" s="132"/>
      <c r="E155" s="121"/>
      <c r="F155" s="132"/>
      <c r="G155" s="132"/>
      <c r="H155" s="8"/>
      <c r="I155" s="7"/>
      <c r="J155" s="20"/>
      <c r="K155" s="20"/>
      <c r="L155" s="127"/>
    </row>
    <row r="156" spans="1:12" x14ac:dyDescent="0.25">
      <c r="A156" s="78"/>
      <c r="B156" s="7"/>
      <c r="C156" s="132"/>
      <c r="D156" s="132"/>
      <c r="E156" s="121"/>
      <c r="F156" s="132"/>
      <c r="G156" s="132"/>
      <c r="H156" s="8"/>
      <c r="I156" s="7"/>
      <c r="J156" s="20"/>
      <c r="K156" s="20"/>
      <c r="L156" s="127"/>
    </row>
    <row r="157" spans="1:12" x14ac:dyDescent="0.25">
      <c r="A157" s="78"/>
      <c r="B157" s="7"/>
      <c r="C157" s="132"/>
      <c r="D157" s="132"/>
      <c r="E157" s="121"/>
      <c r="F157" s="132"/>
      <c r="G157" s="132"/>
      <c r="H157" s="8"/>
      <c r="I157" s="7"/>
      <c r="J157" s="20"/>
      <c r="K157" s="20"/>
      <c r="L157" s="127"/>
    </row>
    <row r="158" spans="1:12" x14ac:dyDescent="0.25">
      <c r="A158" s="78"/>
      <c r="B158" s="7"/>
      <c r="C158" s="132"/>
      <c r="D158" s="132"/>
      <c r="E158" s="121"/>
      <c r="F158" s="132"/>
      <c r="G158" s="132"/>
      <c r="H158" s="8"/>
      <c r="I158" s="7"/>
      <c r="J158" s="20"/>
      <c r="K158" s="20"/>
      <c r="L158" s="127"/>
    </row>
    <row r="159" spans="1:12" x14ac:dyDescent="0.25">
      <c r="A159" s="78"/>
      <c r="B159" s="7"/>
      <c r="C159" s="132"/>
      <c r="D159" s="132"/>
      <c r="E159" s="121"/>
      <c r="F159" s="132"/>
      <c r="G159" s="132"/>
      <c r="H159" s="8"/>
      <c r="I159" s="7"/>
      <c r="J159" s="20"/>
      <c r="K159" s="20"/>
      <c r="L159" s="127"/>
    </row>
    <row r="160" spans="1:12" x14ac:dyDescent="0.25">
      <c r="A160" s="78"/>
      <c r="B160" s="7"/>
      <c r="C160" s="132"/>
      <c r="D160" s="132"/>
      <c r="E160" s="121"/>
      <c r="F160" s="132"/>
      <c r="G160" s="132"/>
      <c r="H160" s="8"/>
      <c r="I160" s="7"/>
      <c r="J160" s="20"/>
      <c r="K160" s="20"/>
      <c r="L160" s="127"/>
    </row>
    <row r="161" spans="1:12" x14ac:dyDescent="0.25">
      <c r="A161" s="78"/>
      <c r="B161" s="7"/>
      <c r="C161" s="132"/>
      <c r="D161" s="132"/>
      <c r="E161" s="121"/>
      <c r="F161" s="132"/>
      <c r="G161" s="132"/>
      <c r="H161" s="8"/>
      <c r="I161" s="7"/>
      <c r="J161" s="20"/>
      <c r="K161" s="20"/>
      <c r="L161" s="127"/>
    </row>
    <row r="162" spans="1:12" x14ac:dyDescent="0.25">
      <c r="A162" s="78"/>
      <c r="B162" s="7"/>
      <c r="C162" s="132"/>
      <c r="D162" s="132"/>
      <c r="E162" s="121"/>
      <c r="F162" s="132"/>
      <c r="G162" s="132"/>
      <c r="H162" s="8"/>
      <c r="I162" s="7"/>
      <c r="J162" s="20"/>
      <c r="K162" s="20"/>
      <c r="L162" s="127"/>
    </row>
    <row r="163" spans="1:12" x14ac:dyDescent="0.25">
      <c r="A163" s="78"/>
      <c r="B163" s="7"/>
      <c r="C163" s="132"/>
      <c r="D163" s="132"/>
      <c r="E163" s="121"/>
      <c r="F163" s="132"/>
      <c r="G163" s="132"/>
      <c r="H163" s="8"/>
      <c r="I163" s="7"/>
      <c r="J163" s="20"/>
      <c r="K163" s="20"/>
      <c r="L163" s="127"/>
    </row>
    <row r="164" spans="1:12" x14ac:dyDescent="0.25">
      <c r="A164" s="78"/>
      <c r="B164" s="7"/>
      <c r="C164" s="132"/>
      <c r="D164" s="132"/>
      <c r="E164" s="121"/>
      <c r="F164" s="132"/>
      <c r="G164" s="132"/>
      <c r="H164" s="8"/>
      <c r="I164" s="7"/>
      <c r="J164" s="20"/>
      <c r="K164" s="20"/>
      <c r="L164" s="127"/>
    </row>
    <row r="165" spans="1:12" x14ac:dyDescent="0.25">
      <c r="A165" s="78"/>
      <c r="B165" s="7"/>
      <c r="C165" s="132"/>
      <c r="D165" s="132"/>
      <c r="E165" s="121"/>
      <c r="F165" s="132"/>
      <c r="G165" s="132"/>
      <c r="H165" s="8"/>
      <c r="I165" s="7"/>
      <c r="J165" s="20"/>
      <c r="K165" s="20"/>
      <c r="L165" s="127"/>
    </row>
    <row r="166" spans="1:12" x14ac:dyDescent="0.25">
      <c r="A166" s="78"/>
      <c r="B166" s="7"/>
      <c r="C166" s="132"/>
      <c r="D166" s="132"/>
      <c r="E166" s="121"/>
      <c r="F166" s="132"/>
      <c r="G166" s="132"/>
      <c r="H166" s="8"/>
      <c r="I166" s="7"/>
      <c r="J166" s="20"/>
      <c r="K166" s="20"/>
      <c r="L166" s="127"/>
    </row>
    <row r="167" spans="1:12" x14ac:dyDescent="0.25">
      <c r="A167" s="78"/>
      <c r="B167" s="7"/>
      <c r="C167" s="132"/>
      <c r="D167" s="132"/>
      <c r="E167" s="121"/>
      <c r="F167" s="132"/>
      <c r="G167" s="132"/>
      <c r="H167" s="8"/>
      <c r="I167" s="7"/>
      <c r="J167" s="20"/>
      <c r="K167" s="20"/>
      <c r="L167" s="127"/>
    </row>
    <row r="168" spans="1:12" x14ac:dyDescent="0.25">
      <c r="A168" s="78"/>
      <c r="B168" s="7"/>
      <c r="C168" s="132"/>
      <c r="D168" s="132"/>
      <c r="E168" s="121"/>
      <c r="F168" s="132"/>
      <c r="G168" s="132"/>
      <c r="H168" s="8"/>
      <c r="I168" s="7"/>
      <c r="J168" s="20"/>
      <c r="K168" s="20"/>
      <c r="L168" s="127"/>
    </row>
    <row r="169" spans="1:12" x14ac:dyDescent="0.25">
      <c r="A169" s="78"/>
      <c r="B169" s="7"/>
      <c r="C169" s="132"/>
      <c r="D169" s="132"/>
      <c r="E169" s="121"/>
      <c r="F169" s="132"/>
      <c r="G169" s="132"/>
      <c r="H169" s="8"/>
      <c r="I169" s="7"/>
      <c r="J169" s="20"/>
      <c r="K169" s="20"/>
      <c r="L169" s="127"/>
    </row>
    <row r="170" spans="1:12" x14ac:dyDescent="0.25">
      <c r="A170" s="78"/>
      <c r="B170" s="7"/>
      <c r="C170" s="132"/>
      <c r="D170" s="132"/>
      <c r="E170" s="121"/>
      <c r="F170" s="132"/>
      <c r="G170" s="132"/>
      <c r="H170" s="8"/>
      <c r="I170" s="7"/>
      <c r="J170" s="20"/>
      <c r="K170" s="20"/>
      <c r="L170" s="127"/>
    </row>
    <row r="171" spans="1:12" x14ac:dyDescent="0.25">
      <c r="A171" s="78"/>
      <c r="B171" s="7"/>
      <c r="C171" s="132"/>
      <c r="D171" s="132"/>
      <c r="E171" s="121"/>
      <c r="F171" s="132"/>
      <c r="G171" s="132"/>
      <c r="H171" s="8"/>
      <c r="I171" s="7"/>
      <c r="J171" s="20"/>
      <c r="K171" s="20"/>
      <c r="L171" s="127"/>
    </row>
    <row r="172" spans="1:12" x14ac:dyDescent="0.25">
      <c r="A172" s="78"/>
      <c r="B172" s="7"/>
      <c r="C172" s="132"/>
      <c r="D172" s="132"/>
      <c r="E172" s="121"/>
      <c r="F172" s="132"/>
      <c r="G172" s="132"/>
      <c r="H172" s="8"/>
      <c r="I172" s="7"/>
      <c r="J172" s="20"/>
      <c r="K172" s="20"/>
      <c r="L172" s="127"/>
    </row>
    <row r="173" spans="1:12" x14ac:dyDescent="0.25">
      <c r="A173" s="78"/>
      <c r="B173" s="7"/>
      <c r="C173" s="132"/>
      <c r="D173" s="132"/>
      <c r="E173" s="121"/>
      <c r="F173" s="132"/>
      <c r="G173" s="132"/>
      <c r="H173" s="8"/>
      <c r="I173" s="7"/>
      <c r="J173" s="20"/>
      <c r="K173" s="20"/>
      <c r="L173" s="127"/>
    </row>
    <row r="174" spans="1:12" x14ac:dyDescent="0.25">
      <c r="A174" s="78"/>
      <c r="B174" s="7"/>
      <c r="C174" s="132"/>
      <c r="D174" s="132"/>
      <c r="E174" s="121"/>
      <c r="F174" s="132"/>
      <c r="G174" s="132"/>
      <c r="H174" s="8"/>
      <c r="I174" s="7"/>
      <c r="J174" s="20"/>
      <c r="K174" s="20"/>
      <c r="L174" s="127"/>
    </row>
    <row r="175" spans="1:12" x14ac:dyDescent="0.25">
      <c r="A175" s="78"/>
      <c r="B175" s="7"/>
      <c r="C175" s="132"/>
      <c r="D175" s="132"/>
      <c r="E175" s="121"/>
      <c r="F175" s="132"/>
      <c r="G175" s="132"/>
      <c r="H175" s="8"/>
      <c r="I175" s="7"/>
      <c r="J175" s="20"/>
      <c r="K175" s="20"/>
      <c r="L175" s="127"/>
    </row>
    <row r="176" spans="1:12" x14ac:dyDescent="0.25">
      <c r="A176" s="78"/>
      <c r="B176" s="7"/>
      <c r="C176" s="132"/>
      <c r="D176" s="132"/>
      <c r="E176" s="121"/>
      <c r="F176" s="132"/>
      <c r="G176" s="132"/>
      <c r="H176" s="8"/>
      <c r="I176" s="7"/>
      <c r="J176" s="20"/>
      <c r="K176" s="20"/>
      <c r="L176" s="127"/>
    </row>
    <row r="177" spans="1:12" x14ac:dyDescent="0.25">
      <c r="A177" s="78"/>
      <c r="B177" s="7"/>
      <c r="C177" s="132"/>
      <c r="D177" s="132"/>
      <c r="E177" s="121"/>
      <c r="F177" s="132"/>
      <c r="G177" s="132"/>
      <c r="H177" s="8"/>
      <c r="I177" s="7"/>
      <c r="J177" s="20"/>
      <c r="K177" s="20"/>
      <c r="L177" s="127"/>
    </row>
    <row r="178" spans="1:12" x14ac:dyDescent="0.25">
      <c r="A178" s="78"/>
      <c r="B178" s="7"/>
      <c r="C178" s="132"/>
      <c r="D178" s="132"/>
      <c r="E178" s="121"/>
      <c r="F178" s="132"/>
      <c r="G178" s="132"/>
      <c r="H178" s="8"/>
      <c r="I178" s="7"/>
      <c r="J178" s="20"/>
      <c r="K178" s="20"/>
      <c r="L178" s="127"/>
    </row>
    <row r="179" spans="1:12" x14ac:dyDescent="0.25">
      <c r="A179" s="78"/>
      <c r="B179" s="7"/>
      <c r="C179" s="132"/>
      <c r="D179" s="132"/>
      <c r="E179" s="121"/>
      <c r="F179" s="132"/>
      <c r="G179" s="132"/>
      <c r="H179" s="8"/>
      <c r="I179" s="7"/>
      <c r="J179" s="20"/>
      <c r="K179" s="20"/>
      <c r="L179" s="127"/>
    </row>
    <row r="180" spans="1:12" x14ac:dyDescent="0.25">
      <c r="A180" s="78"/>
      <c r="B180" s="7"/>
      <c r="C180" s="132"/>
      <c r="D180" s="132"/>
      <c r="E180" s="121"/>
      <c r="F180" s="132"/>
      <c r="G180" s="132"/>
      <c r="H180" s="8"/>
      <c r="I180" s="7"/>
      <c r="J180" s="20"/>
      <c r="K180" s="20"/>
      <c r="L180" s="127"/>
    </row>
    <row r="181" spans="1:12" x14ac:dyDescent="0.25">
      <c r="A181" s="78"/>
      <c r="B181" s="7"/>
      <c r="C181" s="132"/>
      <c r="D181" s="132"/>
      <c r="E181" s="121"/>
      <c r="F181" s="132"/>
      <c r="G181" s="132"/>
      <c r="H181" s="8"/>
      <c r="I181" s="7"/>
      <c r="J181" s="20"/>
      <c r="K181" s="20"/>
      <c r="L181" s="127"/>
    </row>
    <row r="182" spans="1:12" x14ac:dyDescent="0.25">
      <c r="A182" s="78"/>
      <c r="B182" s="7"/>
      <c r="C182" s="132"/>
      <c r="D182" s="132"/>
      <c r="E182" s="121"/>
      <c r="F182" s="132"/>
      <c r="G182" s="132"/>
      <c r="H182" s="8"/>
      <c r="I182" s="7"/>
      <c r="J182" s="20"/>
      <c r="K182" s="20"/>
      <c r="L182" s="127"/>
    </row>
    <row r="183" spans="1:12" x14ac:dyDescent="0.25">
      <c r="A183" s="78"/>
      <c r="B183" s="7"/>
      <c r="C183" s="132"/>
      <c r="D183" s="132"/>
      <c r="E183" s="121"/>
      <c r="F183" s="132"/>
      <c r="G183" s="132"/>
      <c r="H183" s="8"/>
      <c r="I183" s="7"/>
      <c r="J183" s="20"/>
      <c r="K183" s="20"/>
      <c r="L183" s="127"/>
    </row>
    <row r="184" spans="1:12" x14ac:dyDescent="0.25">
      <c r="A184" s="78"/>
      <c r="B184" s="7"/>
      <c r="C184" s="132"/>
      <c r="D184" s="132"/>
      <c r="E184" s="121"/>
      <c r="F184" s="132"/>
      <c r="G184" s="132"/>
      <c r="H184" s="8"/>
      <c r="I184" s="7"/>
      <c r="J184" s="20"/>
      <c r="K184" s="20"/>
      <c r="L184" s="127"/>
    </row>
    <row r="185" spans="1:12" x14ac:dyDescent="0.25">
      <c r="A185" s="78"/>
      <c r="B185" s="7"/>
      <c r="C185" s="132"/>
      <c r="D185" s="132"/>
      <c r="E185" s="121"/>
      <c r="F185" s="132"/>
      <c r="G185" s="132"/>
      <c r="H185" s="8"/>
      <c r="I185" s="7"/>
      <c r="J185" s="20"/>
      <c r="K185" s="20"/>
      <c r="L185" s="127"/>
    </row>
    <row r="186" spans="1:12" x14ac:dyDescent="0.25">
      <c r="A186" s="78"/>
      <c r="B186" s="7"/>
      <c r="C186" s="132"/>
      <c r="D186" s="132"/>
      <c r="E186" s="121"/>
      <c r="F186" s="132"/>
      <c r="G186" s="132"/>
      <c r="H186" s="8"/>
      <c r="I186" s="7"/>
      <c r="J186" s="20"/>
      <c r="K186" s="20"/>
      <c r="L186" s="127"/>
    </row>
    <row r="187" spans="1:12" x14ac:dyDescent="0.25">
      <c r="A187" s="78"/>
      <c r="B187" s="7"/>
      <c r="C187" s="132"/>
      <c r="D187" s="132"/>
      <c r="E187" s="121"/>
      <c r="F187" s="132"/>
      <c r="G187" s="132"/>
      <c r="H187" s="8"/>
      <c r="I187" s="7"/>
      <c r="J187" s="20"/>
      <c r="K187" s="20"/>
      <c r="L187" s="127"/>
    </row>
    <row r="188" spans="1:12" x14ac:dyDescent="0.25">
      <c r="A188" s="78"/>
      <c r="B188" s="7"/>
      <c r="C188" s="132"/>
      <c r="D188" s="132"/>
      <c r="E188" s="121"/>
      <c r="F188" s="132"/>
      <c r="G188" s="132"/>
      <c r="H188" s="8"/>
      <c r="I188" s="7"/>
      <c r="J188" s="20"/>
      <c r="K188" s="20"/>
      <c r="L188" s="127"/>
    </row>
    <row r="189" spans="1:12" x14ac:dyDescent="0.25">
      <c r="A189" s="78"/>
      <c r="B189" s="7"/>
      <c r="C189" s="132"/>
      <c r="D189" s="132"/>
      <c r="E189" s="121"/>
      <c r="F189" s="132"/>
      <c r="G189" s="132"/>
      <c r="H189" s="8"/>
      <c r="I189" s="7"/>
      <c r="J189" s="20"/>
      <c r="K189" s="20"/>
      <c r="L189" s="127"/>
    </row>
    <row r="190" spans="1:12" x14ac:dyDescent="0.25">
      <c r="A190" s="78"/>
      <c r="B190" s="7"/>
      <c r="C190" s="132"/>
      <c r="D190" s="132"/>
      <c r="E190" s="121"/>
      <c r="F190" s="132"/>
      <c r="G190" s="132"/>
      <c r="H190" s="8"/>
      <c r="I190" s="7"/>
      <c r="J190" s="20"/>
      <c r="K190" s="20"/>
      <c r="L190" s="127"/>
    </row>
    <row r="191" spans="1:12" x14ac:dyDescent="0.25">
      <c r="A191" s="78"/>
      <c r="B191" s="7"/>
      <c r="C191" s="132"/>
      <c r="D191" s="132"/>
      <c r="E191" s="121"/>
      <c r="F191" s="132"/>
      <c r="G191" s="132"/>
      <c r="H191" s="8"/>
      <c r="I191" s="7"/>
      <c r="J191" s="20"/>
      <c r="K191" s="20"/>
      <c r="L191" s="127"/>
    </row>
    <row r="192" spans="1:12" x14ac:dyDescent="0.25">
      <c r="A192" s="78"/>
      <c r="B192" s="7"/>
      <c r="C192" s="132"/>
      <c r="D192" s="132"/>
      <c r="E192" s="121"/>
      <c r="F192" s="132"/>
      <c r="G192" s="132"/>
      <c r="H192" s="8"/>
      <c r="I192" s="7"/>
      <c r="J192" s="20"/>
      <c r="K192" s="20"/>
      <c r="L192" s="127"/>
    </row>
    <row r="193" spans="1:12" x14ac:dyDescent="0.25">
      <c r="A193" s="78"/>
      <c r="B193" s="7"/>
      <c r="C193" s="132"/>
      <c r="D193" s="132"/>
      <c r="E193" s="121"/>
      <c r="F193" s="132"/>
      <c r="G193" s="132"/>
      <c r="H193" s="8"/>
      <c r="I193" s="7"/>
      <c r="J193" s="20"/>
      <c r="K193" s="20"/>
      <c r="L193" s="127"/>
    </row>
    <row r="194" spans="1:12" x14ac:dyDescent="0.25">
      <c r="A194" s="78"/>
      <c r="B194" s="7"/>
      <c r="C194" s="132"/>
      <c r="D194" s="132"/>
      <c r="E194" s="121"/>
      <c r="F194" s="132"/>
      <c r="G194" s="132"/>
      <c r="H194" s="8"/>
      <c r="I194" s="7"/>
      <c r="J194" s="20"/>
      <c r="K194" s="20"/>
      <c r="L194" s="127"/>
    </row>
    <row r="195" spans="1:12" x14ac:dyDescent="0.25">
      <c r="A195" s="78"/>
      <c r="B195" s="7"/>
      <c r="C195" s="132"/>
      <c r="D195" s="132"/>
      <c r="E195" s="121"/>
      <c r="F195" s="132"/>
      <c r="G195" s="132"/>
      <c r="H195" s="8"/>
      <c r="I195" s="7"/>
      <c r="J195" s="20"/>
      <c r="K195" s="20"/>
      <c r="L195" s="127"/>
    </row>
    <row r="196" spans="1:12" x14ac:dyDescent="0.25">
      <c r="A196" s="78"/>
      <c r="B196" s="7"/>
      <c r="C196" s="132"/>
      <c r="D196" s="132"/>
      <c r="E196" s="121"/>
      <c r="F196" s="132"/>
      <c r="G196" s="132"/>
      <c r="H196" s="8"/>
      <c r="I196" s="7"/>
      <c r="J196" s="20"/>
      <c r="K196" s="20"/>
      <c r="L196" s="127"/>
    </row>
    <row r="197" spans="1:12" x14ac:dyDescent="0.25">
      <c r="A197" s="78"/>
      <c r="B197" s="7"/>
      <c r="C197" s="132"/>
      <c r="D197" s="132"/>
      <c r="E197" s="121"/>
      <c r="F197" s="132"/>
      <c r="G197" s="132"/>
      <c r="H197" s="8"/>
      <c r="I197" s="7"/>
      <c r="J197" s="20"/>
      <c r="K197" s="20"/>
      <c r="L197" s="127"/>
    </row>
    <row r="198" spans="1:12" x14ac:dyDescent="0.25">
      <c r="A198" s="78"/>
      <c r="B198" s="7"/>
      <c r="C198" s="132"/>
      <c r="D198" s="132"/>
      <c r="E198" s="121"/>
      <c r="F198" s="132"/>
      <c r="G198" s="132"/>
      <c r="H198" s="8"/>
      <c r="I198" s="7"/>
      <c r="J198" s="20"/>
      <c r="K198" s="20"/>
      <c r="L198" s="127"/>
    </row>
    <row r="199" spans="1:12" x14ac:dyDescent="0.25">
      <c r="A199" s="78"/>
      <c r="B199" s="7"/>
      <c r="C199" s="132"/>
      <c r="D199" s="132"/>
      <c r="E199" s="121"/>
      <c r="F199" s="132"/>
      <c r="G199" s="132"/>
      <c r="H199" s="8"/>
      <c r="I199" s="7"/>
      <c r="J199" s="20"/>
      <c r="K199" s="20"/>
      <c r="L199" s="127"/>
    </row>
    <row r="200" spans="1:12" x14ac:dyDescent="0.25">
      <c r="A200" s="78"/>
      <c r="B200" s="7"/>
      <c r="C200" s="132"/>
      <c r="D200" s="132"/>
      <c r="E200" s="121"/>
      <c r="F200" s="132"/>
      <c r="G200" s="132"/>
      <c r="H200" s="8"/>
      <c r="I200" s="7"/>
      <c r="J200" s="20"/>
      <c r="K200" s="20"/>
      <c r="L200" s="127"/>
    </row>
    <row r="201" spans="1:12" x14ac:dyDescent="0.25">
      <c r="A201" s="78"/>
      <c r="B201" s="7"/>
      <c r="C201" s="132"/>
      <c r="D201" s="132"/>
      <c r="E201" s="121"/>
      <c r="F201" s="132"/>
      <c r="G201" s="132"/>
      <c r="H201" s="8"/>
      <c r="I201" s="7"/>
      <c r="J201" s="20"/>
      <c r="K201" s="20"/>
      <c r="L201" s="127"/>
    </row>
    <row r="202" spans="1:12" x14ac:dyDescent="0.25">
      <c r="A202" s="78"/>
      <c r="B202" s="7"/>
      <c r="C202" s="132"/>
      <c r="D202" s="132"/>
      <c r="E202" s="121"/>
      <c r="F202" s="132"/>
      <c r="G202" s="132"/>
      <c r="H202" s="8"/>
      <c r="I202" s="7"/>
      <c r="J202" s="20"/>
      <c r="K202" s="20"/>
      <c r="L202" s="127"/>
    </row>
    <row r="203" spans="1:12" x14ac:dyDescent="0.25">
      <c r="A203" s="78"/>
      <c r="B203" s="7"/>
      <c r="C203" s="132"/>
      <c r="D203" s="132"/>
      <c r="E203" s="121"/>
      <c r="F203" s="132"/>
      <c r="G203" s="132"/>
      <c r="H203" s="8"/>
      <c r="I203" s="7"/>
      <c r="J203" s="20"/>
      <c r="K203" s="20"/>
      <c r="L203" s="127"/>
    </row>
    <row r="204" spans="1:12" x14ac:dyDescent="0.25">
      <c r="A204" s="78"/>
      <c r="B204" s="7"/>
      <c r="C204" s="132"/>
      <c r="D204" s="132"/>
      <c r="E204" s="121"/>
      <c r="F204" s="132"/>
      <c r="G204" s="132"/>
      <c r="H204" s="8"/>
      <c r="I204" s="7"/>
      <c r="J204" s="20"/>
      <c r="K204" s="20"/>
      <c r="L204" s="127"/>
    </row>
    <row r="205" spans="1:12" x14ac:dyDescent="0.25">
      <c r="A205" s="78"/>
      <c r="B205" s="7"/>
      <c r="C205" s="132"/>
      <c r="D205" s="132"/>
      <c r="E205" s="121"/>
      <c r="F205" s="132"/>
      <c r="G205" s="132"/>
      <c r="H205" s="8"/>
      <c r="I205" s="7"/>
      <c r="J205" s="20"/>
      <c r="K205" s="20"/>
      <c r="L205" s="127"/>
    </row>
    <row r="206" spans="1:12" x14ac:dyDescent="0.25">
      <c r="A206" s="78"/>
      <c r="B206" s="7"/>
      <c r="C206" s="132"/>
      <c r="D206" s="132"/>
      <c r="E206" s="121"/>
      <c r="F206" s="132"/>
      <c r="G206" s="132"/>
      <c r="H206" s="8"/>
      <c r="I206" s="7"/>
      <c r="J206" s="20"/>
      <c r="K206" s="20"/>
      <c r="L206" s="127"/>
    </row>
    <row r="207" spans="1:12" x14ac:dyDescent="0.25">
      <c r="A207" s="78"/>
      <c r="B207" s="7"/>
      <c r="C207" s="132"/>
      <c r="D207" s="132"/>
      <c r="E207" s="121"/>
      <c r="F207" s="132"/>
      <c r="G207" s="132"/>
      <c r="H207" s="8"/>
      <c r="I207" s="7"/>
      <c r="J207" s="20"/>
      <c r="K207" s="20"/>
      <c r="L207" s="127"/>
    </row>
    <row r="208" spans="1:12" x14ac:dyDescent="0.25">
      <c r="A208" s="78"/>
      <c r="B208" s="7"/>
      <c r="C208" s="132"/>
      <c r="D208" s="132"/>
      <c r="E208" s="121"/>
      <c r="F208" s="132"/>
      <c r="G208" s="132"/>
      <c r="H208" s="8"/>
      <c r="I208" s="7"/>
      <c r="J208" s="20"/>
      <c r="K208" s="20"/>
      <c r="L208" s="127"/>
    </row>
    <row r="209" spans="1:12" x14ac:dyDescent="0.25">
      <c r="A209" s="78"/>
      <c r="B209" s="7"/>
      <c r="C209" s="132"/>
      <c r="D209" s="132"/>
      <c r="E209" s="121"/>
      <c r="F209" s="132"/>
      <c r="G209" s="132"/>
      <c r="H209" s="8"/>
      <c r="I209" s="7"/>
      <c r="J209" s="20"/>
      <c r="K209" s="20"/>
      <c r="L209" s="127"/>
    </row>
    <row r="210" spans="1:12" x14ac:dyDescent="0.25">
      <c r="A210" s="78"/>
      <c r="B210" s="7"/>
      <c r="C210" s="132"/>
      <c r="D210" s="132"/>
      <c r="E210" s="121"/>
      <c r="F210" s="132"/>
      <c r="G210" s="132"/>
      <c r="H210" s="8"/>
      <c r="I210" s="7"/>
      <c r="J210" s="20"/>
      <c r="K210" s="20"/>
      <c r="L210" s="127"/>
    </row>
    <row r="211" spans="1:12" x14ac:dyDescent="0.25">
      <c r="A211" s="78"/>
      <c r="B211" s="7"/>
      <c r="C211" s="132"/>
      <c r="D211" s="132"/>
      <c r="E211" s="121"/>
      <c r="F211" s="132"/>
      <c r="G211" s="132"/>
      <c r="H211" s="8"/>
      <c r="I211" s="7"/>
      <c r="J211" s="20"/>
      <c r="K211" s="20"/>
      <c r="L211" s="127"/>
    </row>
    <row r="212" spans="1:12" x14ac:dyDescent="0.25">
      <c r="A212" s="78"/>
      <c r="B212" s="7"/>
      <c r="C212" s="132"/>
      <c r="D212" s="132"/>
      <c r="E212" s="121"/>
      <c r="F212" s="132"/>
      <c r="G212" s="132"/>
      <c r="H212" s="8"/>
      <c r="I212" s="7"/>
      <c r="J212" s="20"/>
      <c r="K212" s="20"/>
      <c r="L212" s="127"/>
    </row>
    <row r="213" spans="1:12" x14ac:dyDescent="0.25">
      <c r="A213" s="78"/>
      <c r="B213" s="7"/>
      <c r="C213" s="132"/>
      <c r="D213" s="132"/>
      <c r="E213" s="121"/>
      <c r="F213" s="132"/>
      <c r="G213" s="132"/>
      <c r="H213" s="8"/>
      <c r="I213" s="7"/>
      <c r="J213" s="20"/>
      <c r="K213" s="20"/>
      <c r="L213" s="127"/>
    </row>
    <row r="214" spans="1:12" x14ac:dyDescent="0.25">
      <c r="A214" s="78"/>
      <c r="B214" s="7"/>
      <c r="C214" s="132"/>
      <c r="D214" s="132"/>
      <c r="E214" s="121"/>
      <c r="F214" s="132"/>
      <c r="G214" s="132"/>
      <c r="H214" s="8"/>
      <c r="I214" s="7"/>
      <c r="J214" s="20"/>
      <c r="K214" s="20"/>
      <c r="L214" s="127"/>
    </row>
    <row r="215" spans="1:12" x14ac:dyDescent="0.25">
      <c r="A215" s="78"/>
      <c r="B215" s="7"/>
      <c r="C215" s="132"/>
      <c r="D215" s="132"/>
      <c r="E215" s="121"/>
      <c r="F215" s="132"/>
      <c r="G215" s="132"/>
      <c r="H215" s="8"/>
      <c r="I215" s="7"/>
      <c r="J215" s="20"/>
      <c r="K215" s="20"/>
      <c r="L215" s="127"/>
    </row>
    <row r="216" spans="1:12" x14ac:dyDescent="0.25">
      <c r="A216" s="78"/>
      <c r="B216" s="7"/>
      <c r="C216" s="132"/>
      <c r="D216" s="132"/>
      <c r="E216" s="121"/>
      <c r="F216" s="132"/>
      <c r="G216" s="132"/>
      <c r="H216" s="8"/>
      <c r="I216" s="7"/>
      <c r="J216" s="20"/>
      <c r="K216" s="20"/>
      <c r="L216" s="127"/>
    </row>
    <row r="217" spans="1:12" x14ac:dyDescent="0.25">
      <c r="A217" s="78"/>
      <c r="B217" s="7"/>
      <c r="C217" s="132"/>
      <c r="D217" s="132"/>
      <c r="E217" s="121"/>
      <c r="F217" s="132"/>
      <c r="G217" s="132"/>
      <c r="H217" s="8"/>
      <c r="I217" s="7"/>
      <c r="J217" s="20"/>
      <c r="K217" s="20"/>
      <c r="L217" s="127"/>
    </row>
    <row r="218" spans="1:12" x14ac:dyDescent="0.25">
      <c r="A218" s="78"/>
      <c r="B218" s="7"/>
      <c r="C218" s="132"/>
      <c r="D218" s="132"/>
      <c r="E218" s="121"/>
      <c r="F218" s="132"/>
      <c r="G218" s="132"/>
      <c r="H218" s="8"/>
      <c r="I218" s="7"/>
      <c r="J218" s="20"/>
      <c r="K218" s="20"/>
      <c r="L218" s="127"/>
    </row>
    <row r="219" spans="1:12" x14ac:dyDescent="0.25">
      <c r="A219" s="78"/>
      <c r="B219" s="7"/>
      <c r="C219" s="132"/>
      <c r="D219" s="132"/>
      <c r="E219" s="121"/>
      <c r="F219" s="132"/>
      <c r="G219" s="132"/>
      <c r="H219" s="8"/>
      <c r="I219" s="7"/>
      <c r="J219" s="20"/>
      <c r="K219" s="20"/>
      <c r="L219" s="127"/>
    </row>
    <row r="220" spans="1:12" x14ac:dyDescent="0.25">
      <c r="A220" s="78"/>
      <c r="B220" s="7"/>
      <c r="C220" s="132"/>
      <c r="D220" s="132"/>
      <c r="E220" s="121"/>
      <c r="F220" s="132"/>
      <c r="G220" s="132"/>
      <c r="H220" s="8"/>
      <c r="I220" s="7"/>
      <c r="J220" s="20"/>
      <c r="K220" s="20"/>
      <c r="L220" s="127"/>
    </row>
    <row r="221" spans="1:12" x14ac:dyDescent="0.25">
      <c r="A221" s="78"/>
      <c r="B221" s="7"/>
      <c r="C221" s="132"/>
      <c r="D221" s="132"/>
      <c r="E221" s="121"/>
      <c r="F221" s="132"/>
      <c r="G221" s="132"/>
      <c r="H221" s="8"/>
      <c r="I221" s="7"/>
      <c r="J221" s="20"/>
      <c r="K221" s="20"/>
      <c r="L221" s="127"/>
    </row>
    <row r="222" spans="1:12" x14ac:dyDescent="0.25">
      <c r="A222" s="78"/>
      <c r="B222" s="7"/>
      <c r="C222" s="132"/>
      <c r="D222" s="132"/>
      <c r="E222" s="121"/>
      <c r="F222" s="132"/>
      <c r="G222" s="132"/>
      <c r="H222" s="8"/>
      <c r="I222" s="7"/>
      <c r="J222" s="20"/>
      <c r="K222" s="20"/>
      <c r="L222" s="127"/>
    </row>
    <row r="223" spans="1:12" x14ac:dyDescent="0.25">
      <c r="A223" s="78"/>
      <c r="B223" s="7"/>
      <c r="C223" s="132"/>
      <c r="D223" s="132"/>
      <c r="E223" s="121"/>
      <c r="F223" s="132"/>
      <c r="G223" s="132"/>
      <c r="H223" s="8"/>
      <c r="I223" s="7"/>
      <c r="J223" s="20"/>
      <c r="K223" s="20"/>
      <c r="L223" s="127"/>
    </row>
    <row r="224" spans="1:12" x14ac:dyDescent="0.25">
      <c r="A224" s="78"/>
      <c r="B224" s="7"/>
      <c r="C224" s="132"/>
      <c r="D224" s="132"/>
      <c r="E224" s="121"/>
      <c r="F224" s="132"/>
      <c r="G224" s="132"/>
      <c r="H224" s="8"/>
      <c r="I224" s="7"/>
      <c r="J224" s="20"/>
      <c r="K224" s="20"/>
      <c r="L224" s="127"/>
    </row>
    <row r="225" spans="1:12" x14ac:dyDescent="0.25">
      <c r="A225" s="78"/>
      <c r="B225" s="7"/>
      <c r="C225" s="132"/>
      <c r="D225" s="132"/>
      <c r="E225" s="121"/>
      <c r="F225" s="132"/>
      <c r="G225" s="132"/>
      <c r="H225" s="8"/>
      <c r="I225" s="7"/>
      <c r="J225" s="20"/>
      <c r="K225" s="20"/>
      <c r="L225" s="127"/>
    </row>
    <row r="226" spans="1:12" x14ac:dyDescent="0.25">
      <c r="A226" s="78"/>
      <c r="B226" s="7"/>
      <c r="C226" s="132"/>
      <c r="D226" s="132"/>
      <c r="E226" s="121"/>
      <c r="F226" s="132"/>
      <c r="G226" s="132"/>
      <c r="H226" s="8"/>
      <c r="I226" s="7"/>
      <c r="J226" s="20"/>
      <c r="K226" s="20"/>
      <c r="L226" s="127"/>
    </row>
    <row r="227" spans="1:12" x14ac:dyDescent="0.25">
      <c r="A227" s="78"/>
      <c r="B227" s="7"/>
      <c r="C227" s="132"/>
      <c r="D227" s="132"/>
      <c r="E227" s="121"/>
      <c r="F227" s="132"/>
      <c r="G227" s="132"/>
      <c r="H227" s="8"/>
      <c r="I227" s="7"/>
      <c r="J227" s="20"/>
      <c r="K227" s="20"/>
      <c r="L227" s="127"/>
    </row>
    <row r="228" spans="1:12" x14ac:dyDescent="0.25">
      <c r="A228" s="78"/>
      <c r="B228" s="7"/>
      <c r="C228" s="132"/>
      <c r="D228" s="132"/>
      <c r="E228" s="121"/>
      <c r="F228" s="132"/>
      <c r="G228" s="132"/>
      <c r="H228" s="8"/>
      <c r="I228" s="7"/>
      <c r="J228" s="20"/>
      <c r="K228" s="20"/>
      <c r="L228" s="127"/>
    </row>
    <row r="229" spans="1:12" x14ac:dyDescent="0.25">
      <c r="A229" s="78"/>
      <c r="B229" s="7"/>
      <c r="C229" s="132"/>
      <c r="D229" s="132"/>
      <c r="E229" s="121"/>
      <c r="F229" s="132"/>
      <c r="G229" s="132"/>
      <c r="H229" s="8"/>
      <c r="I229" s="7"/>
      <c r="J229" s="20"/>
      <c r="K229" s="20"/>
      <c r="L229" s="127"/>
    </row>
    <row r="230" spans="1:12" x14ac:dyDescent="0.25">
      <c r="A230" s="78"/>
      <c r="B230" s="7"/>
      <c r="C230" s="132"/>
      <c r="D230" s="132"/>
      <c r="E230" s="121"/>
      <c r="F230" s="132"/>
      <c r="G230" s="132"/>
      <c r="H230" s="8"/>
      <c r="I230" s="7"/>
      <c r="J230" s="20"/>
      <c r="K230" s="20"/>
      <c r="L230" s="127"/>
    </row>
    <row r="231" spans="1:12" x14ac:dyDescent="0.25">
      <c r="A231" s="78"/>
      <c r="B231" s="7"/>
      <c r="C231" s="132"/>
      <c r="D231" s="132"/>
      <c r="E231" s="121"/>
      <c r="F231" s="132"/>
      <c r="G231" s="132"/>
      <c r="H231" s="8"/>
      <c r="I231" s="7"/>
      <c r="J231" s="20"/>
      <c r="K231" s="20"/>
      <c r="L231" s="127"/>
    </row>
    <row r="232" spans="1:12" x14ac:dyDescent="0.25">
      <c r="A232" s="78"/>
      <c r="B232" s="7"/>
      <c r="C232" s="132"/>
      <c r="D232" s="132"/>
      <c r="E232" s="121"/>
      <c r="F232" s="132"/>
      <c r="G232" s="132"/>
      <c r="H232" s="8"/>
      <c r="I232" s="7"/>
      <c r="J232" s="20"/>
      <c r="K232" s="20"/>
      <c r="L232" s="127"/>
    </row>
    <row r="233" spans="1:12" x14ac:dyDescent="0.25">
      <c r="A233" s="78"/>
      <c r="B233" s="7"/>
      <c r="C233" s="132"/>
      <c r="D233" s="132"/>
      <c r="E233" s="121"/>
      <c r="F233" s="132"/>
      <c r="G233" s="132"/>
      <c r="H233" s="8"/>
      <c r="I233" s="7"/>
      <c r="J233" s="20"/>
      <c r="K233" s="20"/>
      <c r="L233" s="127"/>
    </row>
    <row r="234" spans="1:12" x14ac:dyDescent="0.25">
      <c r="A234" s="78"/>
      <c r="B234" s="7"/>
      <c r="C234" s="132"/>
      <c r="D234" s="132"/>
      <c r="E234" s="121"/>
      <c r="F234" s="132"/>
      <c r="G234" s="132"/>
      <c r="H234" s="8"/>
      <c r="I234" s="7"/>
      <c r="J234" s="20"/>
      <c r="K234" s="20"/>
      <c r="L234" s="127"/>
    </row>
    <row r="235" spans="1:12" x14ac:dyDescent="0.25">
      <c r="A235" s="78"/>
      <c r="B235" s="7"/>
      <c r="C235" s="132"/>
      <c r="D235" s="132"/>
      <c r="E235" s="121"/>
      <c r="F235" s="132"/>
      <c r="G235" s="132"/>
      <c r="H235" s="8"/>
      <c r="I235" s="7"/>
      <c r="J235" s="20"/>
      <c r="K235" s="20"/>
      <c r="L235" s="127"/>
    </row>
    <row r="236" spans="1:12" x14ac:dyDescent="0.25">
      <c r="A236" s="78"/>
      <c r="B236" s="7"/>
      <c r="C236" s="132"/>
      <c r="D236" s="132"/>
      <c r="E236" s="121"/>
      <c r="F236" s="132"/>
      <c r="G236" s="132"/>
      <c r="H236" s="8"/>
      <c r="I236" s="7"/>
      <c r="J236" s="20"/>
      <c r="K236" s="20"/>
      <c r="L236" s="127"/>
    </row>
    <row r="237" spans="1:12" x14ac:dyDescent="0.25">
      <c r="A237" s="78"/>
      <c r="B237" s="7"/>
      <c r="C237" s="132"/>
      <c r="D237" s="132"/>
      <c r="E237" s="121"/>
      <c r="F237" s="132"/>
      <c r="G237" s="132"/>
      <c r="H237" s="8"/>
      <c r="I237" s="7"/>
      <c r="J237" s="20"/>
      <c r="K237" s="20"/>
      <c r="L237" s="127"/>
    </row>
    <row r="238" spans="1:12" x14ac:dyDescent="0.25">
      <c r="A238" s="78"/>
      <c r="B238" s="7"/>
      <c r="C238" s="132"/>
      <c r="D238" s="132"/>
      <c r="E238" s="121"/>
      <c r="F238" s="132"/>
      <c r="G238" s="132"/>
      <c r="H238" s="8"/>
      <c r="I238" s="7"/>
      <c r="J238" s="20"/>
      <c r="K238" s="20"/>
      <c r="L238" s="127"/>
    </row>
    <row r="239" spans="1:12" x14ac:dyDescent="0.25">
      <c r="A239" s="78"/>
      <c r="B239" s="7"/>
      <c r="C239" s="132"/>
      <c r="D239" s="132"/>
      <c r="E239" s="121"/>
      <c r="F239" s="132"/>
      <c r="G239" s="132"/>
      <c r="H239" s="8"/>
      <c r="I239" s="7"/>
      <c r="J239" s="20"/>
      <c r="K239" s="20"/>
      <c r="L239" s="127"/>
    </row>
    <row r="240" spans="1:12" x14ac:dyDescent="0.25">
      <c r="A240" s="78"/>
      <c r="B240" s="7"/>
      <c r="C240" s="132"/>
      <c r="D240" s="132"/>
      <c r="E240" s="121"/>
      <c r="F240" s="132"/>
      <c r="G240" s="132"/>
      <c r="H240" s="8"/>
      <c r="I240" s="7"/>
      <c r="J240" s="20"/>
      <c r="K240" s="20"/>
      <c r="L240" s="127"/>
    </row>
    <row r="241" spans="1:12" x14ac:dyDescent="0.25">
      <c r="A241" s="78"/>
      <c r="B241" s="7"/>
      <c r="C241" s="132"/>
      <c r="D241" s="132"/>
      <c r="E241" s="121"/>
      <c r="F241" s="132"/>
      <c r="G241" s="132"/>
      <c r="H241" s="8"/>
      <c r="I241" s="7"/>
      <c r="J241" s="20"/>
      <c r="K241" s="20"/>
      <c r="L241" s="127"/>
    </row>
    <row r="242" spans="1:12" x14ac:dyDescent="0.25">
      <c r="A242" s="78"/>
      <c r="B242" s="7"/>
      <c r="C242" s="132"/>
      <c r="D242" s="132"/>
      <c r="E242" s="121"/>
      <c r="F242" s="132"/>
      <c r="G242" s="132"/>
      <c r="H242" s="8"/>
      <c r="I242" s="7"/>
      <c r="J242" s="20"/>
      <c r="K242" s="20"/>
      <c r="L242" s="127"/>
    </row>
    <row r="243" spans="1:12" x14ac:dyDescent="0.25">
      <c r="A243" s="78"/>
      <c r="B243" s="7"/>
      <c r="C243" s="132"/>
      <c r="D243" s="132"/>
      <c r="E243" s="121"/>
      <c r="F243" s="132"/>
      <c r="G243" s="132"/>
      <c r="H243" s="8"/>
      <c r="I243" s="7"/>
      <c r="J243" s="20"/>
      <c r="K243" s="20"/>
      <c r="L243" s="127"/>
    </row>
    <row r="244" spans="1:12" x14ac:dyDescent="0.25">
      <c r="A244" s="78"/>
      <c r="B244" s="7"/>
      <c r="C244" s="132"/>
      <c r="D244" s="132"/>
      <c r="E244" s="121"/>
      <c r="F244" s="132"/>
      <c r="G244" s="132"/>
      <c r="H244" s="8"/>
      <c r="I244" s="7"/>
      <c r="J244" s="20"/>
      <c r="K244" s="20"/>
      <c r="L244" s="127"/>
    </row>
    <row r="245" spans="1:12" x14ac:dyDescent="0.25">
      <c r="A245" s="78"/>
      <c r="B245" s="7"/>
      <c r="C245" s="132"/>
      <c r="D245" s="132"/>
      <c r="E245" s="121"/>
      <c r="F245" s="132"/>
      <c r="G245" s="132"/>
      <c r="H245" s="8"/>
      <c r="I245" s="7"/>
      <c r="J245" s="20"/>
      <c r="K245" s="20"/>
      <c r="L245" s="127"/>
    </row>
    <row r="246" spans="1:12" x14ac:dyDescent="0.25">
      <c r="A246" s="78"/>
      <c r="B246" s="7"/>
      <c r="C246" s="132"/>
      <c r="D246" s="132"/>
      <c r="E246" s="121"/>
      <c r="F246" s="132"/>
      <c r="G246" s="132"/>
      <c r="H246" s="8"/>
      <c r="I246" s="7"/>
      <c r="J246" s="20"/>
      <c r="K246" s="20"/>
      <c r="L246" s="127"/>
    </row>
    <row r="247" spans="1:12" x14ac:dyDescent="0.25">
      <c r="A247" s="78"/>
      <c r="B247" s="7"/>
      <c r="C247" s="132"/>
      <c r="D247" s="132"/>
      <c r="E247" s="121"/>
      <c r="F247" s="132"/>
      <c r="G247" s="132"/>
      <c r="H247" s="8"/>
      <c r="I247" s="7"/>
      <c r="J247" s="20"/>
      <c r="K247" s="20"/>
      <c r="L247" s="127"/>
    </row>
    <row r="248" spans="1:12" x14ac:dyDescent="0.25">
      <c r="A248" s="78"/>
      <c r="B248" s="7"/>
      <c r="C248" s="132"/>
      <c r="D248" s="132"/>
      <c r="E248" s="121"/>
      <c r="F248" s="132"/>
      <c r="G248" s="132"/>
      <c r="H248" s="8"/>
      <c r="I248" s="7"/>
      <c r="J248" s="20"/>
      <c r="K248" s="20"/>
      <c r="L248" s="127"/>
    </row>
    <row r="249" spans="1:12" x14ac:dyDescent="0.25">
      <c r="A249" s="78"/>
      <c r="B249" s="7"/>
      <c r="C249" s="132"/>
      <c r="D249" s="132"/>
      <c r="E249" s="121"/>
      <c r="F249" s="132"/>
      <c r="G249" s="132"/>
      <c r="H249" s="8"/>
      <c r="I249" s="7"/>
      <c r="J249" s="20"/>
      <c r="K249" s="20"/>
      <c r="L249" s="127"/>
    </row>
    <row r="250" spans="1:12" x14ac:dyDescent="0.25">
      <c r="A250" s="78"/>
      <c r="B250" s="7"/>
      <c r="C250" s="132"/>
      <c r="D250" s="132"/>
      <c r="E250" s="121"/>
      <c r="F250" s="132"/>
      <c r="G250" s="132"/>
      <c r="H250" s="8"/>
      <c r="I250" s="7"/>
      <c r="J250" s="20"/>
      <c r="K250" s="20"/>
      <c r="L250" s="127"/>
    </row>
    <row r="251" spans="1:12" x14ac:dyDescent="0.25">
      <c r="A251" s="78"/>
      <c r="B251" s="7"/>
      <c r="C251" s="132"/>
      <c r="D251" s="132"/>
      <c r="E251" s="121"/>
      <c r="F251" s="132"/>
      <c r="G251" s="132"/>
      <c r="H251" s="8"/>
      <c r="I251" s="7"/>
      <c r="J251" s="20"/>
      <c r="K251" s="20"/>
      <c r="L251" s="127"/>
    </row>
    <row r="252" spans="1:12" x14ac:dyDescent="0.25">
      <c r="A252" s="78"/>
      <c r="B252" s="7"/>
      <c r="C252" s="132"/>
      <c r="D252" s="132"/>
      <c r="E252" s="121"/>
      <c r="F252" s="132"/>
      <c r="G252" s="132"/>
      <c r="H252" s="8"/>
      <c r="I252" s="7"/>
      <c r="J252" s="20"/>
      <c r="K252" s="20"/>
      <c r="L252" s="127"/>
    </row>
    <row r="253" spans="1:12" x14ac:dyDescent="0.25">
      <c r="A253" s="78"/>
      <c r="B253" s="7"/>
      <c r="C253" s="132"/>
      <c r="D253" s="132"/>
      <c r="E253" s="121"/>
      <c r="F253" s="132"/>
      <c r="G253" s="132"/>
      <c r="H253" s="8"/>
      <c r="I253" s="7"/>
      <c r="J253" s="20"/>
      <c r="K253" s="20"/>
      <c r="L253" s="127"/>
    </row>
    <row r="254" spans="1:12" x14ac:dyDescent="0.25">
      <c r="A254" s="78"/>
      <c r="B254" s="7"/>
      <c r="C254" s="132"/>
      <c r="D254" s="132"/>
      <c r="E254" s="121"/>
      <c r="F254" s="132"/>
      <c r="G254" s="132"/>
      <c r="H254" s="8"/>
      <c r="I254" s="7"/>
      <c r="J254" s="20"/>
      <c r="K254" s="20"/>
      <c r="L254" s="127"/>
    </row>
    <row r="255" spans="1:12" x14ac:dyDescent="0.25">
      <c r="A255" s="78"/>
      <c r="B255" s="7"/>
      <c r="C255" s="132"/>
      <c r="D255" s="132"/>
      <c r="E255" s="121"/>
      <c r="F255" s="132"/>
      <c r="G255" s="132"/>
      <c r="H255" s="8"/>
      <c r="I255" s="7"/>
      <c r="J255" s="20"/>
      <c r="K255" s="20"/>
      <c r="L255" s="127"/>
    </row>
    <row r="256" spans="1:12" x14ac:dyDescent="0.25">
      <c r="A256" s="78"/>
      <c r="B256" s="7"/>
      <c r="C256" s="132"/>
      <c r="D256" s="132"/>
      <c r="E256" s="121"/>
      <c r="F256" s="132"/>
      <c r="G256" s="132"/>
      <c r="H256" s="8"/>
      <c r="I256" s="7"/>
      <c r="J256" s="20"/>
      <c r="K256" s="20"/>
      <c r="L256" s="127"/>
    </row>
    <row r="257" spans="1:12" x14ac:dyDescent="0.25">
      <c r="A257" s="78"/>
      <c r="B257" s="7"/>
      <c r="C257" s="132"/>
      <c r="D257" s="132"/>
      <c r="E257" s="121"/>
      <c r="F257" s="132"/>
      <c r="G257" s="132"/>
      <c r="H257" s="8"/>
      <c r="I257" s="7"/>
      <c r="J257" s="20"/>
      <c r="K257" s="20"/>
      <c r="L257" s="127"/>
    </row>
    <row r="258" spans="1:12" x14ac:dyDescent="0.25">
      <c r="A258" s="78"/>
      <c r="B258" s="7"/>
      <c r="C258" s="132"/>
      <c r="D258" s="132"/>
      <c r="E258" s="121"/>
      <c r="F258" s="132"/>
      <c r="G258" s="132"/>
      <c r="H258" s="8"/>
      <c r="I258" s="7"/>
      <c r="J258" s="20"/>
      <c r="K258" s="20"/>
      <c r="L258" s="127"/>
    </row>
    <row r="259" spans="1:12" x14ac:dyDescent="0.25">
      <c r="A259" s="78"/>
      <c r="B259" s="7"/>
      <c r="C259" s="132"/>
      <c r="D259" s="132"/>
      <c r="E259" s="121"/>
      <c r="F259" s="132"/>
      <c r="G259" s="132"/>
      <c r="H259" s="8"/>
      <c r="I259" s="7"/>
      <c r="J259" s="20"/>
      <c r="K259" s="20"/>
      <c r="L259" s="127"/>
    </row>
    <row r="260" spans="1:12" x14ac:dyDescent="0.25">
      <c r="A260" s="78"/>
      <c r="B260" s="7"/>
      <c r="C260" s="132"/>
      <c r="D260" s="132"/>
      <c r="E260" s="121"/>
      <c r="F260" s="132"/>
      <c r="G260" s="132"/>
      <c r="H260" s="8"/>
      <c r="I260" s="7"/>
      <c r="J260" s="20"/>
      <c r="K260" s="20"/>
      <c r="L260" s="127"/>
    </row>
    <row r="261" spans="1:12" x14ac:dyDescent="0.25">
      <c r="A261" s="78"/>
      <c r="B261" s="7"/>
      <c r="C261" s="132"/>
      <c r="D261" s="132"/>
      <c r="E261" s="121"/>
      <c r="F261" s="132"/>
      <c r="G261" s="132"/>
      <c r="H261" s="8"/>
      <c r="I261" s="7"/>
      <c r="J261" s="20"/>
      <c r="K261" s="20"/>
      <c r="L261" s="127"/>
    </row>
    <row r="262" spans="1:12" x14ac:dyDescent="0.25">
      <c r="A262" s="78"/>
      <c r="B262" s="7"/>
      <c r="C262" s="132"/>
      <c r="D262" s="132"/>
      <c r="E262" s="121"/>
      <c r="F262" s="132"/>
      <c r="G262" s="132"/>
      <c r="H262" s="8"/>
      <c r="I262" s="7"/>
      <c r="J262" s="20"/>
      <c r="K262" s="20"/>
      <c r="L262" s="127"/>
    </row>
    <row r="263" spans="1:12" x14ac:dyDescent="0.25">
      <c r="A263" s="78"/>
      <c r="B263" s="7"/>
      <c r="C263" s="132"/>
      <c r="D263" s="132"/>
      <c r="E263" s="121"/>
      <c r="F263" s="132"/>
      <c r="G263" s="132"/>
      <c r="H263" s="8"/>
      <c r="I263" s="7"/>
      <c r="J263" s="20"/>
      <c r="K263" s="20"/>
      <c r="L263" s="127"/>
    </row>
    <row r="264" spans="1:12" x14ac:dyDescent="0.25">
      <c r="A264" s="78"/>
      <c r="B264" s="7"/>
      <c r="C264" s="132"/>
      <c r="D264" s="132"/>
      <c r="E264" s="121"/>
      <c r="F264" s="132"/>
      <c r="G264" s="132"/>
      <c r="H264" s="8"/>
      <c r="I264" s="7"/>
      <c r="J264" s="20"/>
      <c r="K264" s="20"/>
      <c r="L264" s="127"/>
    </row>
    <row r="265" spans="1:12" x14ac:dyDescent="0.25">
      <c r="A265" s="78"/>
      <c r="B265" s="7"/>
      <c r="C265" s="132"/>
      <c r="D265" s="132"/>
      <c r="E265" s="121"/>
      <c r="F265" s="132"/>
      <c r="G265" s="132"/>
      <c r="H265" s="8"/>
      <c r="I265" s="7"/>
      <c r="J265" s="20"/>
      <c r="K265" s="20"/>
      <c r="L265" s="127"/>
    </row>
    <row r="266" spans="1:12" x14ac:dyDescent="0.25">
      <c r="A266" s="78"/>
      <c r="B266" s="7"/>
      <c r="C266" s="132"/>
      <c r="D266" s="132"/>
      <c r="E266" s="121"/>
      <c r="F266" s="132"/>
      <c r="G266" s="132"/>
      <c r="H266" s="8"/>
      <c r="I266" s="7"/>
      <c r="J266" s="20"/>
      <c r="K266" s="20"/>
      <c r="L266" s="127"/>
    </row>
    <row r="267" spans="1:12" x14ac:dyDescent="0.25">
      <c r="A267" s="78"/>
      <c r="B267" s="7"/>
      <c r="C267" s="132"/>
      <c r="D267" s="132"/>
      <c r="E267" s="121"/>
      <c r="F267" s="132"/>
      <c r="G267" s="132"/>
      <c r="H267" s="8"/>
      <c r="I267" s="7"/>
      <c r="J267" s="20"/>
      <c r="K267" s="20"/>
      <c r="L267" s="127"/>
    </row>
    <row r="268" spans="1:12" x14ac:dyDescent="0.25">
      <c r="A268" s="78"/>
      <c r="B268" s="7"/>
      <c r="C268" s="132"/>
      <c r="D268" s="132"/>
      <c r="E268" s="121"/>
      <c r="F268" s="132"/>
      <c r="G268" s="132"/>
      <c r="H268" s="8"/>
      <c r="I268" s="7"/>
      <c r="J268" s="20"/>
      <c r="K268" s="20"/>
      <c r="L268" s="127"/>
    </row>
    <row r="269" spans="1:12" x14ac:dyDescent="0.25">
      <c r="A269" s="78"/>
      <c r="B269" s="7"/>
      <c r="C269" s="132"/>
      <c r="D269" s="132"/>
      <c r="E269" s="121"/>
      <c r="F269" s="132"/>
      <c r="G269" s="132"/>
      <c r="H269" s="8"/>
      <c r="I269" s="7"/>
      <c r="J269" s="20"/>
      <c r="K269" s="20"/>
      <c r="L269" s="127"/>
    </row>
    <row r="270" spans="1:12" x14ac:dyDescent="0.25">
      <c r="A270" s="78"/>
      <c r="B270" s="7"/>
      <c r="C270" s="132"/>
      <c r="D270" s="132"/>
      <c r="E270" s="121"/>
      <c r="F270" s="132"/>
      <c r="G270" s="132"/>
      <c r="H270" s="8"/>
      <c r="I270" s="7"/>
      <c r="J270" s="20"/>
      <c r="K270" s="20"/>
      <c r="L270" s="127"/>
    </row>
    <row r="271" spans="1:12" x14ac:dyDescent="0.25">
      <c r="A271" s="78"/>
      <c r="B271" s="7"/>
      <c r="C271" s="132"/>
      <c r="D271" s="132"/>
      <c r="E271" s="121"/>
      <c r="F271" s="132"/>
      <c r="G271" s="132"/>
      <c r="H271" s="8"/>
      <c r="I271" s="7"/>
      <c r="J271" s="20"/>
      <c r="K271" s="20"/>
      <c r="L271" s="127"/>
    </row>
    <row r="272" spans="1:12" x14ac:dyDescent="0.25">
      <c r="A272" s="78"/>
      <c r="B272" s="7"/>
      <c r="C272" s="132"/>
      <c r="D272" s="132"/>
      <c r="E272" s="121"/>
      <c r="F272" s="132"/>
      <c r="G272" s="132"/>
      <c r="H272" s="8"/>
      <c r="I272" s="7"/>
      <c r="J272" s="20"/>
      <c r="K272" s="20"/>
      <c r="L272" s="127"/>
    </row>
    <row r="273" spans="1:12" x14ac:dyDescent="0.25">
      <c r="A273" s="78"/>
      <c r="B273" s="7"/>
      <c r="C273" s="132"/>
      <c r="D273" s="132"/>
      <c r="E273" s="121"/>
      <c r="F273" s="132"/>
      <c r="G273" s="132"/>
      <c r="H273" s="8"/>
      <c r="I273" s="7"/>
      <c r="J273" s="20"/>
      <c r="K273" s="20"/>
      <c r="L273" s="127"/>
    </row>
    <row r="274" spans="1:12" x14ac:dyDescent="0.25">
      <c r="A274" s="78"/>
      <c r="B274" s="7"/>
      <c r="C274" s="132"/>
      <c r="D274" s="132"/>
      <c r="E274" s="121"/>
      <c r="F274" s="132"/>
      <c r="G274" s="132"/>
      <c r="H274" s="8"/>
      <c r="I274" s="7"/>
      <c r="J274" s="20"/>
      <c r="K274" s="20"/>
      <c r="L274" s="127"/>
    </row>
    <row r="275" spans="1:12" x14ac:dyDescent="0.25">
      <c r="A275" s="78"/>
      <c r="B275" s="7"/>
      <c r="C275" s="132"/>
      <c r="D275" s="132"/>
      <c r="E275" s="121"/>
      <c r="F275" s="132"/>
      <c r="G275" s="132"/>
      <c r="H275" s="8"/>
      <c r="I275" s="7"/>
      <c r="J275" s="20"/>
      <c r="K275" s="20"/>
      <c r="L275" s="127"/>
    </row>
    <row r="276" spans="1:12" x14ac:dyDescent="0.25">
      <c r="A276" s="78"/>
      <c r="B276" s="7"/>
      <c r="C276" s="132"/>
      <c r="D276" s="132"/>
      <c r="E276" s="121"/>
      <c r="F276" s="132"/>
      <c r="G276" s="132"/>
      <c r="H276" s="8"/>
      <c r="I276" s="7"/>
      <c r="J276" s="20"/>
      <c r="K276" s="20"/>
      <c r="L276" s="127"/>
    </row>
    <row r="277" spans="1:12" x14ac:dyDescent="0.25">
      <c r="A277" s="78"/>
      <c r="B277" s="7"/>
      <c r="C277" s="132"/>
      <c r="D277" s="132"/>
      <c r="E277" s="121"/>
      <c r="F277" s="132"/>
      <c r="G277" s="132"/>
      <c r="H277" s="8"/>
      <c r="I277" s="7"/>
      <c r="J277" s="20"/>
      <c r="K277" s="20"/>
      <c r="L277" s="127"/>
    </row>
    <row r="278" spans="1:12" x14ac:dyDescent="0.25">
      <c r="A278" s="78"/>
      <c r="B278" s="7"/>
      <c r="C278" s="132"/>
      <c r="D278" s="132"/>
      <c r="E278" s="121"/>
      <c r="F278" s="132"/>
      <c r="G278" s="132"/>
      <c r="H278" s="8"/>
      <c r="I278" s="7"/>
      <c r="J278" s="20"/>
      <c r="K278" s="20"/>
      <c r="L278" s="127"/>
    </row>
    <row r="279" spans="1:12" x14ac:dyDescent="0.25">
      <c r="A279" s="78"/>
      <c r="B279" s="7"/>
      <c r="C279" s="132"/>
      <c r="D279" s="132"/>
      <c r="E279" s="121"/>
      <c r="F279" s="132"/>
      <c r="G279" s="132"/>
      <c r="H279" s="8"/>
      <c r="I279" s="7"/>
      <c r="J279" s="20"/>
      <c r="K279" s="20"/>
      <c r="L279" s="127"/>
    </row>
    <row r="280" spans="1:12" x14ac:dyDescent="0.25">
      <c r="A280" s="78"/>
      <c r="B280" s="7"/>
      <c r="C280" s="132"/>
      <c r="D280" s="132"/>
      <c r="E280" s="121"/>
      <c r="F280" s="132"/>
      <c r="G280" s="132"/>
      <c r="H280" s="8"/>
      <c r="I280" s="7"/>
      <c r="J280" s="20"/>
      <c r="K280" s="20"/>
      <c r="L280" s="127"/>
    </row>
    <row r="281" spans="1:12" x14ac:dyDescent="0.25">
      <c r="A281" s="78"/>
      <c r="B281" s="7"/>
      <c r="C281" s="132"/>
      <c r="D281" s="132"/>
      <c r="E281" s="121"/>
      <c r="F281" s="132"/>
      <c r="G281" s="132"/>
      <c r="H281" s="8"/>
      <c r="I281" s="7"/>
      <c r="J281" s="20"/>
      <c r="K281" s="20"/>
      <c r="L281" s="127"/>
    </row>
    <row r="282" spans="1:12" x14ac:dyDescent="0.25">
      <c r="A282" s="78"/>
      <c r="B282" s="7"/>
      <c r="C282" s="132"/>
      <c r="D282" s="132"/>
      <c r="E282" s="121"/>
      <c r="F282" s="132"/>
      <c r="G282" s="132"/>
      <c r="H282" s="8"/>
      <c r="I282" s="7"/>
      <c r="J282" s="20"/>
      <c r="K282" s="20"/>
      <c r="L282" s="127"/>
    </row>
    <row r="283" spans="1:12" x14ac:dyDescent="0.25">
      <c r="A283" s="78"/>
      <c r="B283" s="7"/>
      <c r="C283" s="132"/>
      <c r="D283" s="132"/>
      <c r="E283" s="121"/>
      <c r="F283" s="132"/>
      <c r="G283" s="132"/>
      <c r="H283" s="8"/>
      <c r="I283" s="7"/>
      <c r="J283" s="20"/>
      <c r="K283" s="20"/>
      <c r="L283" s="127"/>
    </row>
    <row r="284" spans="1:12" x14ac:dyDescent="0.25">
      <c r="A284" s="78"/>
      <c r="B284" s="7"/>
      <c r="C284" s="132"/>
      <c r="D284" s="132"/>
      <c r="E284" s="121"/>
      <c r="F284" s="132"/>
      <c r="G284" s="132"/>
      <c r="H284" s="8"/>
      <c r="I284" s="7"/>
      <c r="J284" s="20"/>
      <c r="K284" s="20"/>
      <c r="L284" s="127"/>
    </row>
    <row r="285" spans="1:12" x14ac:dyDescent="0.25">
      <c r="A285" s="78"/>
      <c r="B285" s="7"/>
      <c r="C285" s="132"/>
      <c r="D285" s="132"/>
      <c r="E285" s="121"/>
      <c r="F285" s="132"/>
      <c r="G285" s="132"/>
      <c r="H285" s="8"/>
      <c r="I285" s="7"/>
      <c r="J285" s="20"/>
      <c r="K285" s="20"/>
      <c r="L285" s="127"/>
    </row>
    <row r="286" spans="1:12" x14ac:dyDescent="0.25">
      <c r="A286" s="78"/>
      <c r="B286" s="7"/>
      <c r="C286" s="132"/>
      <c r="D286" s="132"/>
      <c r="E286" s="121"/>
      <c r="F286" s="132"/>
      <c r="G286" s="132"/>
      <c r="H286" s="8"/>
      <c r="I286" s="7"/>
      <c r="J286" s="20"/>
      <c r="K286" s="20"/>
      <c r="L286" s="127"/>
    </row>
    <row r="287" spans="1:12" x14ac:dyDescent="0.25">
      <c r="A287" s="78"/>
      <c r="B287" s="7"/>
      <c r="C287" s="132"/>
      <c r="D287" s="132"/>
      <c r="E287" s="121"/>
      <c r="F287" s="132"/>
      <c r="G287" s="132"/>
      <c r="H287" s="8"/>
      <c r="I287" s="7"/>
      <c r="J287" s="20"/>
      <c r="K287" s="20"/>
      <c r="L287" s="127"/>
    </row>
    <row r="288" spans="1:12" x14ac:dyDescent="0.25">
      <c r="A288" s="78"/>
      <c r="B288" s="7"/>
      <c r="C288" s="132"/>
      <c r="D288" s="132"/>
      <c r="E288" s="121"/>
      <c r="F288" s="132"/>
      <c r="G288" s="132"/>
      <c r="H288" s="8"/>
      <c r="I288" s="7"/>
      <c r="J288" s="20"/>
      <c r="K288" s="20"/>
      <c r="L288" s="127"/>
    </row>
    <row r="289" spans="1:12" x14ac:dyDescent="0.25">
      <c r="A289" s="78"/>
      <c r="B289" s="7"/>
      <c r="C289" s="132"/>
      <c r="D289" s="132"/>
      <c r="E289" s="121"/>
      <c r="F289" s="132"/>
      <c r="G289" s="132"/>
      <c r="H289" s="8"/>
      <c r="I289" s="7"/>
      <c r="J289" s="20"/>
      <c r="K289" s="20"/>
      <c r="L289" s="127"/>
    </row>
    <row r="290" spans="1:12" x14ac:dyDescent="0.25">
      <c r="A290" s="78"/>
      <c r="B290" s="7"/>
      <c r="C290" s="132"/>
      <c r="D290" s="132"/>
      <c r="E290" s="121"/>
      <c r="F290" s="132"/>
      <c r="G290" s="132"/>
      <c r="H290" s="8"/>
      <c r="I290" s="7"/>
      <c r="J290" s="20"/>
      <c r="K290" s="20"/>
      <c r="L290" s="127"/>
    </row>
    <row r="291" spans="1:12" x14ac:dyDescent="0.25">
      <c r="A291" s="78"/>
      <c r="B291" s="7"/>
      <c r="C291" s="132"/>
      <c r="D291" s="132"/>
      <c r="E291" s="121"/>
      <c r="F291" s="132"/>
      <c r="G291" s="132"/>
      <c r="H291" s="8"/>
      <c r="I291" s="7"/>
      <c r="J291" s="20"/>
      <c r="K291" s="20"/>
      <c r="L291" s="127"/>
    </row>
    <row r="292" spans="1:12" x14ac:dyDescent="0.25">
      <c r="A292" s="78"/>
      <c r="B292" s="7"/>
      <c r="C292" s="132"/>
      <c r="D292" s="132"/>
      <c r="E292" s="121"/>
      <c r="F292" s="132"/>
      <c r="G292" s="132"/>
      <c r="H292" s="8"/>
      <c r="I292" s="7"/>
      <c r="J292" s="20"/>
      <c r="K292" s="20"/>
      <c r="L292" s="127"/>
    </row>
    <row r="293" spans="1:12" x14ac:dyDescent="0.25">
      <c r="A293" s="78"/>
      <c r="B293" s="7"/>
      <c r="C293" s="132"/>
      <c r="D293" s="132"/>
      <c r="E293" s="121"/>
      <c r="F293" s="132"/>
      <c r="G293" s="132"/>
      <c r="H293" s="8"/>
      <c r="I293" s="7"/>
      <c r="J293" s="20"/>
      <c r="K293" s="20"/>
      <c r="L293" s="127"/>
    </row>
    <row r="294" spans="1:12" x14ac:dyDescent="0.25">
      <c r="A294" s="78"/>
      <c r="B294" s="7"/>
      <c r="C294" s="132"/>
      <c r="D294" s="132"/>
      <c r="E294" s="121"/>
      <c r="F294" s="132"/>
      <c r="G294" s="132"/>
      <c r="H294" s="8"/>
      <c r="I294" s="7"/>
      <c r="J294" s="20"/>
      <c r="K294" s="20"/>
      <c r="L294" s="127"/>
    </row>
    <row r="295" spans="1:12" x14ac:dyDescent="0.25">
      <c r="A295" s="78"/>
      <c r="B295" s="7"/>
      <c r="C295" s="132"/>
      <c r="D295" s="132"/>
      <c r="E295" s="121"/>
      <c r="F295" s="132"/>
      <c r="G295" s="132"/>
      <c r="H295" s="8"/>
      <c r="I295" s="7"/>
      <c r="J295" s="20"/>
      <c r="K295" s="20"/>
      <c r="L295" s="127"/>
    </row>
    <row r="296" spans="1:12" x14ac:dyDescent="0.25">
      <c r="A296" s="78"/>
      <c r="B296" s="7"/>
      <c r="C296" s="132"/>
      <c r="D296" s="132"/>
      <c r="E296" s="121"/>
      <c r="F296" s="132"/>
      <c r="G296" s="132"/>
      <c r="H296" s="8"/>
      <c r="I296" s="7"/>
      <c r="J296" s="20"/>
      <c r="K296" s="20"/>
      <c r="L296" s="127"/>
    </row>
    <row r="297" spans="1:12" x14ac:dyDescent="0.25">
      <c r="A297" s="78"/>
      <c r="B297" s="7"/>
      <c r="C297" s="132"/>
      <c r="D297" s="132"/>
      <c r="E297" s="121"/>
      <c r="F297" s="132"/>
      <c r="G297" s="132"/>
      <c r="H297" s="8"/>
      <c r="I297" s="7"/>
      <c r="J297" s="20"/>
      <c r="K297" s="20"/>
      <c r="L297" s="127"/>
    </row>
    <row r="298" spans="1:12" x14ac:dyDescent="0.25">
      <c r="A298" s="78"/>
      <c r="B298" s="7"/>
      <c r="C298" s="132"/>
      <c r="D298" s="132"/>
      <c r="E298" s="121"/>
      <c r="F298" s="132"/>
      <c r="G298" s="132"/>
      <c r="H298" s="8"/>
      <c r="I298" s="7"/>
      <c r="J298" s="20"/>
      <c r="K298" s="20"/>
      <c r="L298" s="127"/>
    </row>
    <row r="299" spans="1:12" x14ac:dyDescent="0.25">
      <c r="A299" s="78"/>
      <c r="B299" s="7"/>
      <c r="C299" s="132"/>
      <c r="D299" s="132"/>
      <c r="E299" s="121"/>
      <c r="F299" s="132"/>
      <c r="G299" s="132"/>
      <c r="H299" s="8"/>
      <c r="I299" s="7"/>
      <c r="J299" s="20"/>
      <c r="K299" s="20"/>
      <c r="L299" s="127"/>
    </row>
    <row r="300" spans="1:12" x14ac:dyDescent="0.25">
      <c r="A300" s="78"/>
      <c r="B300" s="7"/>
      <c r="C300" s="132"/>
      <c r="D300" s="132"/>
      <c r="E300" s="121"/>
      <c r="F300" s="132"/>
      <c r="G300" s="132"/>
      <c r="H300" s="8"/>
      <c r="I300" s="7"/>
      <c r="J300" s="20"/>
      <c r="K300" s="20"/>
      <c r="L300" s="127"/>
    </row>
    <row r="301" spans="1:12" x14ac:dyDescent="0.25">
      <c r="A301" s="78"/>
      <c r="B301" s="7"/>
      <c r="C301" s="132"/>
      <c r="D301" s="132"/>
      <c r="E301" s="121"/>
      <c r="F301" s="132"/>
      <c r="G301" s="132"/>
      <c r="H301" s="8"/>
      <c r="I301" s="7"/>
      <c r="J301" s="20"/>
      <c r="K301" s="20"/>
      <c r="L301" s="127"/>
    </row>
    <row r="302" spans="1:12" x14ac:dyDescent="0.25">
      <c r="A302" s="78"/>
      <c r="B302" s="7"/>
      <c r="C302" s="132"/>
      <c r="D302" s="132"/>
      <c r="E302" s="121"/>
      <c r="F302" s="132"/>
      <c r="G302" s="132"/>
      <c r="H302" s="8"/>
      <c r="I302" s="7"/>
      <c r="J302" s="20"/>
      <c r="K302" s="20"/>
      <c r="L302" s="127"/>
    </row>
    <row r="303" spans="1:12" x14ac:dyDescent="0.25">
      <c r="A303" s="78"/>
      <c r="B303" s="7"/>
      <c r="C303" s="132"/>
      <c r="D303" s="132"/>
      <c r="E303" s="121"/>
      <c r="F303" s="132"/>
      <c r="G303" s="132"/>
      <c r="H303" s="8"/>
      <c r="I303" s="7"/>
      <c r="J303" s="20"/>
      <c r="K303" s="20"/>
      <c r="L303" s="127"/>
    </row>
    <row r="304" spans="1:12" x14ac:dyDescent="0.25">
      <c r="A304" s="78"/>
      <c r="B304" s="7"/>
      <c r="C304" s="132"/>
      <c r="D304" s="132"/>
      <c r="E304" s="121"/>
      <c r="F304" s="132"/>
      <c r="G304" s="132"/>
      <c r="H304" s="8"/>
      <c r="I304" s="7"/>
      <c r="J304" s="20"/>
      <c r="K304" s="20"/>
      <c r="L304" s="127"/>
    </row>
    <row r="305" spans="1:12" x14ac:dyDescent="0.25">
      <c r="A305" s="78"/>
      <c r="B305" s="7"/>
      <c r="C305" s="132"/>
      <c r="D305" s="132"/>
      <c r="E305" s="121"/>
      <c r="F305" s="132"/>
      <c r="G305" s="132"/>
      <c r="H305" s="8"/>
      <c r="I305" s="7"/>
      <c r="J305" s="20"/>
      <c r="K305" s="20"/>
      <c r="L305" s="127"/>
    </row>
    <row r="306" spans="1:12" x14ac:dyDescent="0.25">
      <c r="A306" s="78"/>
      <c r="B306" s="7"/>
      <c r="C306" s="132"/>
      <c r="D306" s="132"/>
      <c r="E306" s="121"/>
      <c r="F306" s="132"/>
      <c r="G306" s="132"/>
      <c r="H306" s="8"/>
      <c r="I306" s="7"/>
      <c r="J306" s="20"/>
      <c r="K306" s="20"/>
      <c r="L306" s="127"/>
    </row>
    <row r="307" spans="1:12" x14ac:dyDescent="0.25">
      <c r="A307" s="78"/>
      <c r="B307" s="7"/>
      <c r="C307" s="132"/>
      <c r="D307" s="132"/>
      <c r="E307" s="121"/>
      <c r="F307" s="132"/>
      <c r="G307" s="132"/>
      <c r="H307" s="8"/>
      <c r="I307" s="7"/>
      <c r="J307" s="20"/>
      <c r="K307" s="20"/>
      <c r="L307" s="127"/>
    </row>
    <row r="308" spans="1:12" x14ac:dyDescent="0.25">
      <c r="A308" s="78"/>
      <c r="B308" s="7"/>
      <c r="C308" s="132"/>
      <c r="D308" s="132"/>
      <c r="E308" s="121"/>
      <c r="F308" s="132"/>
      <c r="G308" s="132"/>
      <c r="H308" s="8"/>
      <c r="I308" s="7"/>
      <c r="J308" s="20"/>
      <c r="K308" s="20"/>
      <c r="L308" s="127"/>
    </row>
    <row r="309" spans="1:12" x14ac:dyDescent="0.25">
      <c r="A309" s="78"/>
      <c r="B309" s="7"/>
      <c r="C309" s="132"/>
      <c r="D309" s="132"/>
      <c r="E309" s="121"/>
      <c r="F309" s="132"/>
      <c r="G309" s="132"/>
      <c r="H309" s="8"/>
      <c r="I309" s="7"/>
      <c r="J309" s="20"/>
      <c r="K309" s="20"/>
      <c r="L309" s="127"/>
    </row>
    <row r="310" spans="1:12" x14ac:dyDescent="0.25">
      <c r="A310" s="78"/>
      <c r="B310" s="7"/>
      <c r="C310" s="132"/>
      <c r="D310" s="132"/>
      <c r="E310" s="121"/>
      <c r="F310" s="132"/>
      <c r="G310" s="132"/>
      <c r="H310" s="8"/>
      <c r="I310" s="7"/>
      <c r="J310" s="20"/>
      <c r="K310" s="20"/>
      <c r="L310" s="127"/>
    </row>
    <row r="311" spans="1:12" x14ac:dyDescent="0.25">
      <c r="A311" s="78"/>
      <c r="B311" s="7"/>
      <c r="C311" s="132"/>
      <c r="D311" s="132"/>
      <c r="E311" s="121"/>
      <c r="F311" s="132"/>
      <c r="G311" s="132"/>
      <c r="H311" s="8"/>
      <c r="I311" s="7"/>
      <c r="J311" s="20"/>
      <c r="K311" s="20"/>
      <c r="L311" s="127"/>
    </row>
    <row r="312" spans="1:12" x14ac:dyDescent="0.25">
      <c r="A312" s="78"/>
      <c r="B312" s="7"/>
      <c r="C312" s="132"/>
      <c r="D312" s="132"/>
      <c r="E312" s="121"/>
      <c r="F312" s="132"/>
      <c r="G312" s="132"/>
      <c r="H312" s="8"/>
      <c r="I312" s="7"/>
      <c r="J312" s="20"/>
      <c r="K312" s="20"/>
      <c r="L312" s="127"/>
    </row>
    <row r="313" spans="1:12" x14ac:dyDescent="0.25">
      <c r="A313" s="78"/>
      <c r="B313" s="7"/>
      <c r="C313" s="132"/>
      <c r="D313" s="132"/>
      <c r="E313" s="121"/>
      <c r="F313" s="132"/>
      <c r="G313" s="132"/>
      <c r="H313" s="8"/>
      <c r="I313" s="7"/>
      <c r="J313" s="20"/>
      <c r="K313" s="20"/>
      <c r="L313" s="127"/>
    </row>
    <row r="314" spans="1:12" x14ac:dyDescent="0.25">
      <c r="A314" s="78"/>
      <c r="B314" s="7"/>
      <c r="C314" s="132"/>
      <c r="D314" s="132"/>
      <c r="E314" s="121"/>
      <c r="F314" s="132"/>
      <c r="G314" s="132"/>
      <c r="H314" s="8"/>
      <c r="I314" s="7"/>
      <c r="J314" s="20"/>
      <c r="K314" s="20"/>
      <c r="L314" s="127"/>
    </row>
    <row r="315" spans="1:12" x14ac:dyDescent="0.25">
      <c r="A315" s="78"/>
      <c r="B315" s="7"/>
      <c r="C315" s="132"/>
      <c r="D315" s="132"/>
      <c r="E315" s="121"/>
      <c r="F315" s="132"/>
      <c r="G315" s="132"/>
      <c r="H315" s="8"/>
      <c r="I315" s="7"/>
      <c r="J315" s="20"/>
      <c r="K315" s="20"/>
      <c r="L315" s="127"/>
    </row>
    <row r="316" spans="1:12" x14ac:dyDescent="0.25">
      <c r="A316" s="78"/>
      <c r="B316" s="7"/>
      <c r="C316" s="132"/>
      <c r="D316" s="132"/>
      <c r="E316" s="121"/>
      <c r="F316" s="132"/>
      <c r="G316" s="132"/>
      <c r="H316" s="8"/>
      <c r="I316" s="7"/>
      <c r="J316" s="20"/>
      <c r="K316" s="20"/>
      <c r="L316" s="127"/>
    </row>
    <row r="317" spans="1:12" x14ac:dyDescent="0.25">
      <c r="A317" s="78"/>
      <c r="B317" s="7"/>
      <c r="C317" s="132"/>
      <c r="D317" s="132"/>
      <c r="E317" s="121"/>
      <c r="F317" s="132"/>
      <c r="G317" s="132"/>
      <c r="H317" s="8"/>
      <c r="I317" s="7"/>
      <c r="J317" s="20"/>
      <c r="K317" s="20"/>
      <c r="L317" s="127"/>
    </row>
    <row r="318" spans="1:12" x14ac:dyDescent="0.25">
      <c r="A318" s="78"/>
      <c r="B318" s="7"/>
      <c r="C318" s="132"/>
      <c r="D318" s="132"/>
      <c r="E318" s="121"/>
      <c r="F318" s="132"/>
      <c r="G318" s="132"/>
      <c r="H318" s="8"/>
      <c r="I318" s="7"/>
      <c r="J318" s="20"/>
      <c r="K318" s="20"/>
      <c r="L318" s="127"/>
    </row>
    <row r="319" spans="1:12" x14ac:dyDescent="0.25">
      <c r="A319" s="78"/>
      <c r="B319" s="7"/>
      <c r="C319" s="132"/>
      <c r="D319" s="132"/>
      <c r="E319" s="121"/>
      <c r="F319" s="132"/>
      <c r="G319" s="132"/>
      <c r="H319" s="8"/>
      <c r="I319" s="7"/>
      <c r="J319" s="20"/>
      <c r="K319" s="20"/>
      <c r="L319" s="127"/>
    </row>
    <row r="320" spans="1:12" x14ac:dyDescent="0.25">
      <c r="A320" s="78"/>
      <c r="B320" s="7"/>
      <c r="C320" s="132"/>
      <c r="D320" s="132"/>
      <c r="E320" s="121"/>
      <c r="F320" s="132"/>
      <c r="G320" s="132"/>
      <c r="H320" s="8"/>
      <c r="I320" s="7"/>
      <c r="J320" s="20"/>
      <c r="K320" s="20"/>
      <c r="L320" s="127"/>
    </row>
    <row r="321" spans="1:12" x14ac:dyDescent="0.25">
      <c r="A321" s="78"/>
      <c r="B321" s="7"/>
      <c r="C321" s="132"/>
      <c r="D321" s="132"/>
      <c r="E321" s="121"/>
      <c r="F321" s="132"/>
      <c r="G321" s="132"/>
      <c r="H321" s="8"/>
      <c r="I321" s="7"/>
      <c r="J321" s="20"/>
      <c r="K321" s="20"/>
      <c r="L321" s="127"/>
    </row>
    <row r="322" spans="1:12" x14ac:dyDescent="0.25">
      <c r="A322" s="78"/>
      <c r="B322" s="7"/>
      <c r="C322" s="132"/>
      <c r="D322" s="132"/>
      <c r="E322" s="121"/>
      <c r="F322" s="132"/>
      <c r="G322" s="132"/>
      <c r="H322" s="8"/>
      <c r="I322" s="7"/>
      <c r="J322" s="20"/>
      <c r="K322" s="20"/>
      <c r="L322" s="127"/>
    </row>
    <row r="323" spans="1:12" x14ac:dyDescent="0.25">
      <c r="A323" s="78"/>
      <c r="B323" s="7"/>
      <c r="C323" s="132"/>
      <c r="D323" s="132"/>
      <c r="E323" s="121"/>
      <c r="F323" s="132"/>
      <c r="G323" s="132"/>
      <c r="H323" s="8"/>
      <c r="I323" s="7"/>
      <c r="J323" s="20"/>
      <c r="K323" s="20"/>
      <c r="L323" s="127"/>
    </row>
    <row r="324" spans="1:12" x14ac:dyDescent="0.25">
      <c r="A324" s="78"/>
      <c r="B324" s="7"/>
      <c r="C324" s="132"/>
      <c r="D324" s="132"/>
      <c r="E324" s="121"/>
      <c r="F324" s="132"/>
      <c r="G324" s="132"/>
      <c r="H324" s="8"/>
      <c r="I324" s="7"/>
      <c r="J324" s="20"/>
      <c r="K324" s="20"/>
      <c r="L324" s="127"/>
    </row>
    <row r="325" spans="1:12" x14ac:dyDescent="0.25">
      <c r="A325" s="78"/>
      <c r="B325" s="7"/>
      <c r="C325" s="132"/>
      <c r="D325" s="132"/>
      <c r="E325" s="121"/>
      <c r="F325" s="132"/>
      <c r="G325" s="132"/>
      <c r="H325" s="8"/>
      <c r="I325" s="7"/>
      <c r="J325" s="20"/>
      <c r="K325" s="20"/>
      <c r="L325" s="127"/>
    </row>
    <row r="326" spans="1:12" x14ac:dyDescent="0.25">
      <c r="A326" s="78"/>
      <c r="B326" s="7"/>
      <c r="C326" s="132"/>
      <c r="D326" s="132"/>
      <c r="E326" s="121"/>
      <c r="F326" s="132"/>
      <c r="G326" s="132"/>
      <c r="H326" s="8"/>
      <c r="I326" s="7"/>
      <c r="J326" s="20"/>
      <c r="K326" s="20"/>
      <c r="L326" s="127"/>
    </row>
    <row r="327" spans="1:12" x14ac:dyDescent="0.25">
      <c r="A327" s="78"/>
      <c r="B327" s="7"/>
      <c r="C327" s="132"/>
      <c r="D327" s="132"/>
      <c r="E327" s="121"/>
      <c r="F327" s="132"/>
      <c r="G327" s="132"/>
      <c r="H327" s="8"/>
      <c r="I327" s="7"/>
      <c r="J327" s="20"/>
      <c r="K327" s="20"/>
      <c r="L327" s="127"/>
    </row>
    <row r="328" spans="1:12" x14ac:dyDescent="0.25">
      <c r="A328" s="78"/>
      <c r="B328" s="7"/>
      <c r="C328" s="132"/>
      <c r="D328" s="132"/>
      <c r="E328" s="121"/>
      <c r="F328" s="132"/>
      <c r="G328" s="132"/>
      <c r="H328" s="8"/>
      <c r="I328" s="7"/>
      <c r="J328" s="20"/>
      <c r="K328" s="20"/>
      <c r="L328" s="127"/>
    </row>
    <row r="329" spans="1:12" x14ac:dyDescent="0.25">
      <c r="A329" s="78"/>
      <c r="B329" s="7"/>
      <c r="C329" s="132"/>
      <c r="D329" s="132"/>
      <c r="E329" s="121"/>
      <c r="F329" s="132"/>
      <c r="G329" s="132"/>
      <c r="H329" s="8"/>
      <c r="I329" s="7"/>
      <c r="J329" s="20"/>
      <c r="K329" s="20"/>
      <c r="L329" s="127"/>
    </row>
    <row r="330" spans="1:12" x14ac:dyDescent="0.25">
      <c r="A330" s="78"/>
      <c r="B330" s="7"/>
      <c r="C330" s="132"/>
      <c r="D330" s="132"/>
      <c r="E330" s="121"/>
      <c r="F330" s="132"/>
      <c r="G330" s="132"/>
      <c r="H330" s="8"/>
      <c r="I330" s="7"/>
      <c r="J330" s="20"/>
      <c r="K330" s="20"/>
      <c r="L330" s="127"/>
    </row>
    <row r="331" spans="1:12" x14ac:dyDescent="0.25">
      <c r="A331" s="78"/>
      <c r="B331" s="7"/>
      <c r="C331" s="132"/>
      <c r="D331" s="132"/>
      <c r="E331" s="121"/>
      <c r="F331" s="132"/>
      <c r="G331" s="132"/>
      <c r="H331" s="8"/>
      <c r="I331" s="7"/>
      <c r="J331" s="20"/>
      <c r="K331" s="20"/>
      <c r="L331" s="127"/>
    </row>
    <row r="332" spans="1:12" x14ac:dyDescent="0.25">
      <c r="A332" s="78"/>
      <c r="B332" s="7"/>
      <c r="C332" s="132"/>
      <c r="D332" s="132"/>
      <c r="E332" s="121"/>
      <c r="F332" s="132"/>
      <c r="G332" s="132"/>
      <c r="H332" s="8"/>
      <c r="I332" s="7"/>
      <c r="J332" s="20"/>
      <c r="K332" s="20"/>
      <c r="L332" s="127"/>
    </row>
    <row r="333" spans="1:12" x14ac:dyDescent="0.25">
      <c r="A333" s="78"/>
      <c r="B333" s="7"/>
      <c r="C333" s="132"/>
      <c r="D333" s="132"/>
      <c r="E333" s="121"/>
      <c r="F333" s="132"/>
      <c r="G333" s="132"/>
      <c r="H333" s="8"/>
      <c r="I333" s="7"/>
      <c r="J333" s="20"/>
      <c r="K333" s="20"/>
      <c r="L333" s="127"/>
    </row>
    <row r="334" spans="1:12" x14ac:dyDescent="0.25">
      <c r="A334" s="78"/>
      <c r="B334" s="7"/>
      <c r="C334" s="132"/>
      <c r="D334" s="132"/>
      <c r="E334" s="121"/>
      <c r="F334" s="132"/>
      <c r="G334" s="132"/>
      <c r="H334" s="8"/>
      <c r="I334" s="7"/>
      <c r="J334" s="20"/>
      <c r="K334" s="20"/>
      <c r="L334" s="127"/>
    </row>
    <row r="335" spans="1:12" x14ac:dyDescent="0.25">
      <c r="A335" s="78"/>
      <c r="B335" s="7"/>
      <c r="C335" s="132"/>
      <c r="D335" s="132"/>
      <c r="E335" s="121"/>
      <c r="F335" s="132"/>
      <c r="G335" s="132"/>
      <c r="H335" s="8"/>
      <c r="I335" s="7"/>
      <c r="J335" s="20"/>
      <c r="K335" s="20"/>
      <c r="L335" s="127"/>
    </row>
    <row r="336" spans="1:12" x14ac:dyDescent="0.25">
      <c r="A336" s="78"/>
      <c r="B336" s="7"/>
      <c r="C336" s="132"/>
      <c r="D336" s="132"/>
      <c r="E336" s="121"/>
      <c r="F336" s="132"/>
      <c r="G336" s="132"/>
      <c r="H336" s="8"/>
      <c r="I336" s="7"/>
      <c r="J336" s="20"/>
      <c r="K336" s="20"/>
      <c r="L336" s="127"/>
    </row>
    <row r="337" spans="1:12" x14ac:dyDescent="0.25">
      <c r="A337" s="78"/>
      <c r="B337" s="7"/>
      <c r="C337" s="132"/>
      <c r="D337" s="132"/>
      <c r="E337" s="121"/>
      <c r="F337" s="132"/>
      <c r="G337" s="132"/>
      <c r="H337" s="8"/>
      <c r="I337" s="7"/>
      <c r="J337" s="20"/>
      <c r="K337" s="20"/>
      <c r="L337" s="127"/>
    </row>
    <row r="338" spans="1:12" x14ac:dyDescent="0.25">
      <c r="A338" s="78"/>
      <c r="B338" s="7"/>
      <c r="C338" s="132"/>
      <c r="D338" s="132"/>
      <c r="E338" s="121"/>
      <c r="F338" s="132"/>
      <c r="G338" s="132"/>
      <c r="H338" s="8"/>
      <c r="I338" s="7"/>
      <c r="J338" s="20"/>
      <c r="K338" s="20"/>
      <c r="L338" s="127"/>
    </row>
    <row r="339" spans="1:12" x14ac:dyDescent="0.25">
      <c r="A339" s="78"/>
      <c r="B339" s="7"/>
      <c r="C339" s="132"/>
      <c r="D339" s="132"/>
      <c r="E339" s="121"/>
      <c r="F339" s="132"/>
      <c r="G339" s="132"/>
      <c r="H339" s="8"/>
      <c r="I339" s="7"/>
      <c r="J339" s="20"/>
      <c r="K339" s="20"/>
      <c r="L339" s="127"/>
    </row>
    <row r="340" spans="1:12" x14ac:dyDescent="0.25">
      <c r="A340" s="78"/>
      <c r="B340" s="7"/>
      <c r="C340" s="132"/>
      <c r="D340" s="132"/>
      <c r="E340" s="121"/>
      <c r="F340" s="132"/>
      <c r="G340" s="132"/>
      <c r="H340" s="8"/>
      <c r="I340" s="7"/>
      <c r="J340" s="20"/>
      <c r="K340" s="20"/>
      <c r="L340" s="127"/>
    </row>
    <row r="341" spans="1:12" x14ac:dyDescent="0.25">
      <c r="A341" s="78"/>
      <c r="B341" s="7"/>
      <c r="C341" s="132"/>
      <c r="D341" s="132"/>
      <c r="E341" s="121"/>
      <c r="F341" s="132"/>
      <c r="G341" s="132"/>
      <c r="H341" s="8"/>
      <c r="I341" s="7"/>
      <c r="J341" s="20"/>
      <c r="K341" s="20"/>
      <c r="L341" s="127"/>
    </row>
    <row r="342" spans="1:12" x14ac:dyDescent="0.25">
      <c r="A342" s="78"/>
      <c r="B342" s="7"/>
      <c r="C342" s="132"/>
      <c r="D342" s="132"/>
      <c r="E342" s="121"/>
      <c r="F342" s="132"/>
      <c r="G342" s="132"/>
      <c r="H342" s="8"/>
      <c r="I342" s="7"/>
      <c r="J342" s="20"/>
      <c r="K342" s="20"/>
      <c r="L342" s="127"/>
    </row>
    <row r="343" spans="1:12" x14ac:dyDescent="0.25">
      <c r="A343" s="78"/>
      <c r="B343" s="7"/>
      <c r="C343" s="132"/>
      <c r="D343" s="132"/>
      <c r="E343" s="121"/>
      <c r="F343" s="132"/>
      <c r="G343" s="132"/>
      <c r="H343" s="8"/>
      <c r="I343" s="7"/>
      <c r="J343" s="20"/>
      <c r="K343" s="20"/>
      <c r="L343" s="127"/>
    </row>
    <row r="344" spans="1:12" x14ac:dyDescent="0.25">
      <c r="A344" s="78"/>
      <c r="B344" s="7"/>
      <c r="C344" s="132"/>
      <c r="D344" s="132"/>
      <c r="E344" s="121"/>
      <c r="F344" s="132"/>
      <c r="G344" s="132"/>
      <c r="H344" s="8"/>
      <c r="I344" s="7"/>
      <c r="J344" s="20"/>
      <c r="K344" s="20"/>
      <c r="L344" s="127"/>
    </row>
    <row r="345" spans="1:12" x14ac:dyDescent="0.25">
      <c r="A345" s="78"/>
      <c r="B345" s="7"/>
      <c r="C345" s="132"/>
      <c r="D345" s="132"/>
      <c r="E345" s="121"/>
      <c r="F345" s="132"/>
      <c r="G345" s="132"/>
      <c r="H345" s="8"/>
      <c r="I345" s="7"/>
      <c r="J345" s="20"/>
      <c r="K345" s="20"/>
      <c r="L345" s="127"/>
    </row>
    <row r="346" spans="1:12" x14ac:dyDescent="0.25">
      <c r="A346" s="78"/>
      <c r="B346" s="7"/>
      <c r="C346" s="132"/>
      <c r="D346" s="132"/>
      <c r="E346" s="121"/>
      <c r="F346" s="132"/>
      <c r="G346" s="132"/>
      <c r="H346" s="8"/>
      <c r="I346" s="7"/>
      <c r="J346" s="20"/>
      <c r="K346" s="20"/>
      <c r="L346" s="127"/>
    </row>
    <row r="347" spans="1:12" x14ac:dyDescent="0.25">
      <c r="A347" s="78"/>
      <c r="B347" s="7"/>
      <c r="C347" s="132"/>
      <c r="D347" s="132"/>
      <c r="E347" s="121"/>
      <c r="F347" s="132"/>
      <c r="G347" s="132"/>
      <c r="H347" s="8"/>
      <c r="I347" s="7"/>
      <c r="J347" s="20"/>
      <c r="K347" s="20"/>
      <c r="L347" s="127"/>
    </row>
    <row r="348" spans="1:12" x14ac:dyDescent="0.25">
      <c r="A348" s="78"/>
      <c r="B348" s="7"/>
      <c r="C348" s="132"/>
      <c r="D348" s="132"/>
      <c r="E348" s="121"/>
      <c r="F348" s="132"/>
      <c r="G348" s="132"/>
      <c r="H348" s="8"/>
      <c r="I348" s="7"/>
      <c r="J348" s="20"/>
      <c r="K348" s="20"/>
      <c r="L348" s="127"/>
    </row>
    <row r="349" spans="1:12" x14ac:dyDescent="0.25">
      <c r="A349" s="78"/>
      <c r="B349" s="7"/>
      <c r="C349" s="132"/>
      <c r="D349" s="132"/>
      <c r="E349" s="121"/>
      <c r="F349" s="132"/>
      <c r="G349" s="132"/>
      <c r="H349" s="8"/>
      <c r="I349" s="7"/>
      <c r="J349" s="20"/>
      <c r="K349" s="20"/>
      <c r="L349" s="127"/>
    </row>
    <row r="350" spans="1:12" x14ac:dyDescent="0.25">
      <c r="A350" s="78"/>
      <c r="B350" s="7"/>
      <c r="C350" s="132"/>
      <c r="D350" s="132"/>
      <c r="E350" s="121"/>
      <c r="F350" s="132"/>
      <c r="G350" s="132"/>
      <c r="H350" s="8"/>
      <c r="I350" s="7"/>
      <c r="J350" s="20"/>
      <c r="K350" s="20"/>
      <c r="L350" s="127"/>
    </row>
    <row r="351" spans="1:12" x14ac:dyDescent="0.25">
      <c r="A351" s="78"/>
      <c r="B351" s="7"/>
      <c r="C351" s="132"/>
      <c r="D351" s="132"/>
      <c r="E351" s="121"/>
      <c r="F351" s="132"/>
      <c r="G351" s="132"/>
      <c r="H351" s="8"/>
      <c r="I351" s="7"/>
      <c r="J351" s="20"/>
      <c r="K351" s="20"/>
      <c r="L351" s="127"/>
    </row>
    <row r="352" spans="1:12" x14ac:dyDescent="0.25">
      <c r="A352" s="78"/>
      <c r="B352" s="7"/>
      <c r="C352" s="132"/>
      <c r="D352" s="132"/>
      <c r="E352" s="121"/>
      <c r="F352" s="132"/>
      <c r="G352" s="132"/>
      <c r="H352" s="8"/>
      <c r="I352" s="7"/>
      <c r="J352" s="20"/>
      <c r="K352" s="20"/>
      <c r="L352" s="127"/>
    </row>
    <row r="353" spans="1:12" x14ac:dyDescent="0.25">
      <c r="A353" s="78"/>
      <c r="B353" s="7"/>
      <c r="C353" s="132"/>
      <c r="D353" s="132"/>
      <c r="E353" s="121"/>
      <c r="F353" s="132"/>
      <c r="G353" s="132"/>
      <c r="H353" s="8"/>
      <c r="I353" s="7"/>
      <c r="J353" s="20"/>
      <c r="K353" s="20"/>
      <c r="L353" s="127"/>
    </row>
    <row r="354" spans="1:12" x14ac:dyDescent="0.25">
      <c r="A354" s="78"/>
      <c r="B354" s="7"/>
      <c r="C354" s="132"/>
      <c r="D354" s="132"/>
      <c r="E354" s="121"/>
      <c r="F354" s="132"/>
      <c r="G354" s="132"/>
      <c r="H354" s="8"/>
      <c r="I354" s="7"/>
      <c r="J354" s="20"/>
      <c r="K354" s="20"/>
      <c r="L354" s="127"/>
    </row>
    <row r="355" spans="1:12" x14ac:dyDescent="0.25">
      <c r="A355" s="78"/>
      <c r="B355" s="7"/>
      <c r="C355" s="132"/>
      <c r="D355" s="132"/>
      <c r="E355" s="121"/>
      <c r="F355" s="132"/>
      <c r="G355" s="132"/>
      <c r="H355" s="8"/>
      <c r="I355" s="7"/>
      <c r="J355" s="20"/>
      <c r="K355" s="20"/>
      <c r="L355" s="127"/>
    </row>
    <row r="356" spans="1:12" x14ac:dyDescent="0.25">
      <c r="A356" s="78"/>
      <c r="B356" s="7"/>
      <c r="C356" s="132"/>
      <c r="D356" s="132"/>
      <c r="E356" s="121"/>
      <c r="F356" s="132"/>
      <c r="G356" s="132"/>
      <c r="H356" s="8"/>
      <c r="I356" s="7"/>
      <c r="J356" s="20"/>
      <c r="K356" s="20"/>
      <c r="L356" s="127"/>
    </row>
    <row r="357" spans="1:12" x14ac:dyDescent="0.25">
      <c r="A357" s="78"/>
      <c r="B357" s="7"/>
      <c r="C357" s="132"/>
      <c r="D357" s="132"/>
      <c r="E357" s="121"/>
      <c r="F357" s="132"/>
      <c r="G357" s="132"/>
      <c r="H357" s="8"/>
      <c r="I357" s="7"/>
      <c r="J357" s="20"/>
      <c r="K357" s="20"/>
      <c r="L357" s="127"/>
    </row>
    <row r="358" spans="1:12" x14ac:dyDescent="0.25">
      <c r="A358" s="78"/>
      <c r="B358" s="7"/>
      <c r="C358" s="132"/>
      <c r="D358" s="132"/>
      <c r="E358" s="121"/>
      <c r="F358" s="132"/>
      <c r="G358" s="132"/>
      <c r="H358" s="8"/>
      <c r="I358" s="7"/>
      <c r="J358" s="20"/>
      <c r="K358" s="20"/>
      <c r="L358" s="127"/>
    </row>
    <row r="359" spans="1:12" x14ac:dyDescent="0.25">
      <c r="A359" s="78"/>
      <c r="B359" s="7"/>
      <c r="C359" s="132"/>
      <c r="D359" s="132"/>
      <c r="E359" s="121"/>
      <c r="F359" s="132"/>
      <c r="G359" s="132"/>
      <c r="H359" s="8"/>
      <c r="I359" s="7"/>
      <c r="J359" s="20"/>
      <c r="K359" s="20"/>
      <c r="L359" s="127"/>
    </row>
    <row r="360" spans="1:12" x14ac:dyDescent="0.25">
      <c r="A360" s="78"/>
      <c r="B360" s="7"/>
      <c r="C360" s="132"/>
      <c r="D360" s="132"/>
      <c r="E360" s="121"/>
      <c r="F360" s="132"/>
      <c r="G360" s="132"/>
      <c r="H360" s="8"/>
      <c r="I360" s="7"/>
      <c r="J360" s="20"/>
      <c r="K360" s="20"/>
      <c r="L360" s="127"/>
    </row>
    <row r="361" spans="1:12" x14ac:dyDescent="0.25">
      <c r="A361" s="78"/>
      <c r="B361" s="7"/>
      <c r="C361" s="132"/>
      <c r="D361" s="132"/>
      <c r="E361" s="121"/>
      <c r="F361" s="132"/>
      <c r="G361" s="132"/>
      <c r="H361" s="8"/>
      <c r="I361" s="7"/>
      <c r="J361" s="20"/>
      <c r="K361" s="20"/>
      <c r="L361" s="127"/>
    </row>
    <row r="362" spans="1:12" x14ac:dyDescent="0.25">
      <c r="A362" s="78"/>
      <c r="B362" s="7"/>
      <c r="C362" s="132"/>
      <c r="D362" s="132"/>
      <c r="E362" s="121"/>
      <c r="F362" s="132"/>
      <c r="G362" s="132"/>
      <c r="H362" s="8"/>
      <c r="I362" s="7"/>
      <c r="J362" s="20"/>
      <c r="K362" s="20"/>
      <c r="L362" s="127"/>
    </row>
    <row r="363" spans="1:12" x14ac:dyDescent="0.25">
      <c r="A363" s="78"/>
      <c r="B363" s="7"/>
      <c r="C363" s="132"/>
      <c r="D363" s="132"/>
      <c r="E363" s="121"/>
      <c r="F363" s="132"/>
      <c r="G363" s="132"/>
      <c r="H363" s="8"/>
      <c r="I363" s="7"/>
      <c r="J363" s="20"/>
      <c r="K363" s="20"/>
      <c r="L363" s="127"/>
    </row>
    <row r="364" spans="1:12" x14ac:dyDescent="0.25">
      <c r="A364" s="78"/>
      <c r="B364" s="7"/>
      <c r="C364" s="132"/>
      <c r="D364" s="132"/>
      <c r="E364" s="121"/>
      <c r="F364" s="132"/>
      <c r="G364" s="132"/>
      <c r="H364" s="8"/>
      <c r="I364" s="7"/>
      <c r="J364" s="20"/>
      <c r="K364" s="20"/>
      <c r="L364" s="127"/>
    </row>
    <row r="365" spans="1:12" x14ac:dyDescent="0.25">
      <c r="A365" s="78"/>
      <c r="B365" s="7"/>
      <c r="C365" s="132"/>
      <c r="D365" s="132"/>
      <c r="E365" s="121"/>
      <c r="F365" s="132"/>
      <c r="G365" s="132"/>
      <c r="H365" s="8"/>
      <c r="I365" s="7"/>
      <c r="J365" s="20"/>
      <c r="K365" s="20"/>
      <c r="L365" s="127"/>
    </row>
    <row r="366" spans="1:12" x14ac:dyDescent="0.25">
      <c r="A366" s="78"/>
      <c r="B366" s="7"/>
      <c r="C366" s="132"/>
      <c r="D366" s="132"/>
      <c r="E366" s="121"/>
      <c r="F366" s="132"/>
      <c r="G366" s="132"/>
      <c r="H366" s="8"/>
      <c r="I366" s="7"/>
      <c r="J366" s="20"/>
      <c r="K366" s="20"/>
      <c r="L366" s="127"/>
    </row>
    <row r="367" spans="1:12" x14ac:dyDescent="0.25">
      <c r="A367" s="78"/>
      <c r="B367" s="7"/>
      <c r="C367" s="132"/>
      <c r="D367" s="132"/>
      <c r="E367" s="121"/>
      <c r="F367" s="132"/>
      <c r="G367" s="132"/>
      <c r="H367" s="8"/>
      <c r="I367" s="7"/>
      <c r="J367" s="20"/>
      <c r="K367" s="20"/>
      <c r="L367" s="127"/>
    </row>
    <row r="368" spans="1:12" x14ac:dyDescent="0.25">
      <c r="A368" s="78"/>
      <c r="B368" s="7"/>
      <c r="C368" s="132"/>
      <c r="D368" s="132"/>
      <c r="E368" s="121"/>
      <c r="F368" s="132"/>
      <c r="G368" s="132"/>
      <c r="H368" s="8"/>
      <c r="I368" s="7"/>
      <c r="J368" s="20"/>
      <c r="K368" s="20"/>
      <c r="L368" s="127"/>
    </row>
    <row r="369" spans="1:12" x14ac:dyDescent="0.25">
      <c r="A369" s="78"/>
      <c r="B369" s="7"/>
      <c r="C369" s="132"/>
      <c r="D369" s="132"/>
      <c r="E369" s="121"/>
      <c r="F369" s="132"/>
      <c r="G369" s="132"/>
      <c r="H369" s="8"/>
      <c r="I369" s="7"/>
      <c r="J369" s="20"/>
      <c r="K369" s="20"/>
      <c r="L369" s="127"/>
    </row>
    <row r="370" spans="1:12" x14ac:dyDescent="0.25">
      <c r="A370" s="78"/>
      <c r="B370" s="7"/>
      <c r="C370" s="132"/>
      <c r="D370" s="132"/>
      <c r="E370" s="121"/>
      <c r="F370" s="132"/>
      <c r="G370" s="132"/>
      <c r="H370" s="8"/>
      <c r="I370" s="7"/>
      <c r="J370" s="20"/>
      <c r="K370" s="20"/>
      <c r="L370" s="127"/>
    </row>
    <row r="371" spans="1:12" x14ac:dyDescent="0.25">
      <c r="A371" s="78"/>
      <c r="B371" s="7"/>
      <c r="C371" s="132"/>
      <c r="D371" s="132"/>
      <c r="E371" s="121"/>
      <c r="F371" s="132"/>
      <c r="G371" s="132"/>
      <c r="H371" s="8"/>
      <c r="I371" s="7"/>
      <c r="J371" s="20"/>
      <c r="K371" s="20"/>
      <c r="L371" s="127"/>
    </row>
    <row r="372" spans="1:12" x14ac:dyDescent="0.25">
      <c r="A372" s="78"/>
      <c r="B372" s="7"/>
      <c r="C372" s="132"/>
      <c r="D372" s="132"/>
      <c r="E372" s="121"/>
      <c r="F372" s="132"/>
      <c r="G372" s="132"/>
      <c r="H372" s="8"/>
      <c r="I372" s="7"/>
      <c r="J372" s="20"/>
      <c r="K372" s="20"/>
      <c r="L372" s="127"/>
    </row>
    <row r="373" spans="1:12" x14ac:dyDescent="0.25">
      <c r="A373" s="78"/>
      <c r="B373" s="7"/>
      <c r="C373" s="132"/>
      <c r="D373" s="132"/>
      <c r="E373" s="121"/>
      <c r="F373" s="132"/>
      <c r="G373" s="132"/>
      <c r="H373" s="8"/>
      <c r="I373" s="7"/>
      <c r="J373" s="20"/>
      <c r="K373" s="20"/>
      <c r="L373" s="127"/>
    </row>
    <row r="374" spans="1:12" x14ac:dyDescent="0.25">
      <c r="A374" s="78"/>
      <c r="B374" s="7"/>
      <c r="C374" s="132"/>
      <c r="D374" s="132"/>
      <c r="E374" s="121"/>
      <c r="F374" s="132"/>
      <c r="G374" s="132"/>
      <c r="H374" s="8"/>
      <c r="I374" s="7"/>
      <c r="J374" s="20"/>
      <c r="K374" s="20"/>
      <c r="L374" s="127"/>
    </row>
    <row r="375" spans="1:12" x14ac:dyDescent="0.25">
      <c r="A375" s="78"/>
      <c r="B375" s="7"/>
      <c r="C375" s="132"/>
      <c r="D375" s="132"/>
      <c r="E375" s="121"/>
      <c r="F375" s="132"/>
      <c r="G375" s="132"/>
      <c r="H375" s="8"/>
      <c r="I375" s="7"/>
      <c r="J375" s="20"/>
      <c r="K375" s="20"/>
      <c r="L375" s="127"/>
    </row>
    <row r="376" spans="1:12" x14ac:dyDescent="0.25">
      <c r="A376" s="78"/>
      <c r="B376" s="7"/>
      <c r="C376" s="132"/>
      <c r="D376" s="132"/>
      <c r="E376" s="121"/>
      <c r="F376" s="132"/>
      <c r="G376" s="132"/>
      <c r="H376" s="8"/>
      <c r="I376" s="7"/>
      <c r="J376" s="20"/>
      <c r="K376" s="20"/>
      <c r="L376" s="127"/>
    </row>
    <row r="377" spans="1:12" x14ac:dyDescent="0.25">
      <c r="A377" s="78"/>
      <c r="B377" s="7"/>
      <c r="C377" s="132"/>
      <c r="D377" s="132"/>
      <c r="E377" s="121"/>
      <c r="F377" s="132"/>
      <c r="G377" s="132"/>
      <c r="H377" s="8"/>
      <c r="I377" s="7"/>
      <c r="J377" s="20"/>
      <c r="K377" s="20"/>
      <c r="L377" s="127"/>
    </row>
    <row r="378" spans="1:12" x14ac:dyDescent="0.25">
      <c r="A378" s="78"/>
      <c r="B378" s="7"/>
      <c r="C378" s="132"/>
      <c r="D378" s="132"/>
      <c r="E378" s="121"/>
      <c r="F378" s="132"/>
      <c r="G378" s="132"/>
      <c r="H378" s="8"/>
      <c r="I378" s="7"/>
      <c r="J378" s="20"/>
      <c r="K378" s="20"/>
      <c r="L378" s="127"/>
    </row>
    <row r="379" spans="1:12" x14ac:dyDescent="0.25">
      <c r="A379" s="78"/>
      <c r="B379" s="7"/>
      <c r="C379" s="132"/>
      <c r="D379" s="132"/>
      <c r="E379" s="121"/>
      <c r="F379" s="132"/>
      <c r="G379" s="132"/>
      <c r="H379" s="8"/>
      <c r="I379" s="7"/>
      <c r="J379" s="20"/>
      <c r="K379" s="20"/>
      <c r="L379" s="127"/>
    </row>
    <row r="380" spans="1:12" x14ac:dyDescent="0.25">
      <c r="A380" s="78"/>
      <c r="B380" s="7"/>
      <c r="C380" s="132"/>
      <c r="D380" s="132"/>
      <c r="E380" s="121"/>
      <c r="F380" s="132"/>
      <c r="G380" s="132"/>
      <c r="H380" s="8"/>
      <c r="I380" s="7"/>
      <c r="J380" s="20"/>
      <c r="K380" s="20"/>
      <c r="L380" s="127"/>
    </row>
    <row r="381" spans="1:12" x14ac:dyDescent="0.25">
      <c r="A381" s="78"/>
      <c r="B381" s="7"/>
      <c r="C381" s="132"/>
      <c r="D381" s="132"/>
      <c r="E381" s="121"/>
      <c r="F381" s="132"/>
      <c r="G381" s="132"/>
      <c r="H381" s="8"/>
      <c r="I381" s="7"/>
      <c r="J381" s="20"/>
      <c r="K381" s="20"/>
      <c r="L381" s="127"/>
    </row>
    <row r="382" spans="1:12" x14ac:dyDescent="0.25">
      <c r="A382" s="78"/>
      <c r="B382" s="7"/>
      <c r="C382" s="132"/>
      <c r="D382" s="132"/>
      <c r="E382" s="121"/>
      <c r="F382" s="132"/>
      <c r="G382" s="132"/>
      <c r="H382" s="8"/>
      <c r="I382" s="7"/>
      <c r="J382" s="20"/>
      <c r="K382" s="20"/>
      <c r="L382" s="127"/>
    </row>
    <row r="383" spans="1:12" x14ac:dyDescent="0.25">
      <c r="A383" s="78"/>
      <c r="B383" s="7"/>
      <c r="C383" s="132"/>
      <c r="D383" s="132"/>
      <c r="E383" s="121"/>
      <c r="F383" s="132"/>
      <c r="G383" s="132"/>
      <c r="H383" s="8"/>
      <c r="I383" s="7"/>
      <c r="J383" s="20"/>
      <c r="K383" s="20"/>
      <c r="L383" s="127"/>
    </row>
    <row r="384" spans="1:12" x14ac:dyDescent="0.25">
      <c r="A384" s="78"/>
      <c r="B384" s="7"/>
      <c r="C384" s="132"/>
      <c r="D384" s="132"/>
      <c r="E384" s="121"/>
      <c r="F384" s="132"/>
      <c r="G384" s="132"/>
      <c r="H384" s="8"/>
      <c r="I384" s="7"/>
      <c r="J384" s="20"/>
      <c r="K384" s="20"/>
      <c r="L384" s="127"/>
    </row>
    <row r="385" spans="1:12" x14ac:dyDescent="0.25">
      <c r="A385" s="78"/>
      <c r="B385" s="7"/>
      <c r="C385" s="132"/>
      <c r="D385" s="132"/>
      <c r="E385" s="121"/>
      <c r="F385" s="132"/>
      <c r="G385" s="132"/>
      <c r="H385" s="8"/>
      <c r="I385" s="7"/>
      <c r="J385" s="20"/>
      <c r="K385" s="20"/>
      <c r="L385" s="127"/>
    </row>
    <row r="386" spans="1:12" x14ac:dyDescent="0.25">
      <c r="A386" s="78"/>
      <c r="B386" s="7"/>
      <c r="C386" s="132"/>
      <c r="D386" s="132"/>
      <c r="E386" s="121"/>
      <c r="F386" s="132"/>
      <c r="G386" s="132"/>
      <c r="H386" s="8"/>
      <c r="I386" s="7"/>
      <c r="J386" s="20"/>
      <c r="K386" s="20"/>
      <c r="L386" s="127"/>
    </row>
    <row r="387" spans="1:12" x14ac:dyDescent="0.25">
      <c r="A387" s="78"/>
      <c r="B387" s="7"/>
      <c r="C387" s="132"/>
      <c r="D387" s="132"/>
      <c r="E387" s="121"/>
      <c r="F387" s="132"/>
      <c r="G387" s="132"/>
      <c r="H387" s="8"/>
      <c r="I387" s="7"/>
      <c r="J387" s="20"/>
      <c r="K387" s="20"/>
      <c r="L387" s="127"/>
    </row>
    <row r="388" spans="1:12" x14ac:dyDescent="0.25">
      <c r="A388" s="78"/>
      <c r="B388" s="7"/>
      <c r="C388" s="132"/>
      <c r="D388" s="132"/>
      <c r="E388" s="121"/>
      <c r="F388" s="132"/>
      <c r="G388" s="132"/>
      <c r="H388" s="8"/>
      <c r="I388" s="7"/>
      <c r="J388" s="20"/>
      <c r="K388" s="20"/>
      <c r="L388" s="127"/>
    </row>
    <row r="389" spans="1:12" x14ac:dyDescent="0.25">
      <c r="A389" s="78"/>
      <c r="B389" s="7"/>
      <c r="C389" s="132"/>
      <c r="D389" s="132"/>
      <c r="E389" s="121"/>
      <c r="F389" s="132"/>
      <c r="G389" s="132"/>
      <c r="H389" s="8"/>
      <c r="I389" s="7"/>
      <c r="J389" s="20"/>
      <c r="K389" s="20"/>
      <c r="L389" s="127"/>
    </row>
    <row r="390" spans="1:12" x14ac:dyDescent="0.25">
      <c r="A390" s="78"/>
      <c r="B390" s="7"/>
      <c r="C390" s="132"/>
      <c r="D390" s="132"/>
      <c r="E390" s="121"/>
      <c r="F390" s="132"/>
      <c r="G390" s="132"/>
      <c r="H390" s="8"/>
      <c r="I390" s="7"/>
      <c r="J390" s="20"/>
      <c r="K390" s="20"/>
      <c r="L390" s="127"/>
    </row>
    <row r="391" spans="1:12" x14ac:dyDescent="0.25">
      <c r="A391" s="78"/>
      <c r="B391" s="7"/>
      <c r="C391" s="132"/>
      <c r="D391" s="132"/>
      <c r="E391" s="121"/>
      <c r="F391" s="132"/>
      <c r="G391" s="132"/>
      <c r="H391" s="8"/>
      <c r="I391" s="7"/>
      <c r="J391" s="20"/>
      <c r="K391" s="20"/>
      <c r="L391" s="127"/>
    </row>
    <row r="392" spans="1:12" x14ac:dyDescent="0.25">
      <c r="A392" s="78"/>
      <c r="B392" s="7"/>
      <c r="C392" s="132"/>
      <c r="D392" s="132"/>
      <c r="E392" s="121"/>
      <c r="F392" s="132"/>
      <c r="G392" s="132"/>
      <c r="H392" s="8"/>
      <c r="I392" s="7"/>
      <c r="J392" s="20"/>
      <c r="K392" s="20"/>
      <c r="L392" s="127"/>
    </row>
    <row r="393" spans="1:12" x14ac:dyDescent="0.25">
      <c r="A393" s="78"/>
      <c r="B393" s="7"/>
      <c r="C393" s="132"/>
      <c r="D393" s="132"/>
      <c r="E393" s="121"/>
      <c r="F393" s="132"/>
      <c r="G393" s="132"/>
      <c r="H393" s="8"/>
      <c r="I393" s="7"/>
      <c r="J393" s="20"/>
      <c r="K393" s="20"/>
      <c r="L393" s="127"/>
    </row>
    <row r="394" spans="1:12" x14ac:dyDescent="0.25">
      <c r="A394" s="78"/>
      <c r="B394" s="7"/>
      <c r="C394" s="132"/>
      <c r="D394" s="132"/>
      <c r="E394" s="121"/>
      <c r="F394" s="132"/>
      <c r="G394" s="132"/>
      <c r="H394" s="8"/>
      <c r="I394" s="7"/>
      <c r="J394" s="20"/>
      <c r="K394" s="20"/>
      <c r="L394" s="127"/>
    </row>
    <row r="395" spans="1:12" x14ac:dyDescent="0.25">
      <c r="A395" s="78"/>
      <c r="B395" s="7"/>
      <c r="C395" s="132"/>
      <c r="D395" s="132"/>
      <c r="E395" s="121"/>
      <c r="F395" s="132"/>
      <c r="G395" s="132"/>
      <c r="H395" s="8"/>
      <c r="I395" s="7"/>
      <c r="J395" s="20"/>
      <c r="K395" s="20"/>
      <c r="L395" s="127"/>
    </row>
    <row r="396" spans="1:12" x14ac:dyDescent="0.25">
      <c r="A396" s="78"/>
      <c r="B396" s="7"/>
      <c r="C396" s="132"/>
      <c r="D396" s="132"/>
      <c r="E396" s="121"/>
      <c r="F396" s="132"/>
      <c r="G396" s="132"/>
      <c r="H396" s="8"/>
      <c r="I396" s="7"/>
      <c r="J396" s="20"/>
      <c r="K396" s="20"/>
      <c r="L396" s="127"/>
    </row>
    <row r="397" spans="1:12" x14ac:dyDescent="0.25">
      <c r="A397" s="78"/>
      <c r="B397" s="7"/>
      <c r="C397" s="132"/>
      <c r="D397" s="132"/>
      <c r="E397" s="121"/>
      <c r="F397" s="132"/>
      <c r="G397" s="132"/>
      <c r="H397" s="8"/>
      <c r="I397" s="7"/>
      <c r="J397" s="20"/>
      <c r="K397" s="20"/>
      <c r="L397" s="127"/>
    </row>
    <row r="398" spans="1:12" x14ac:dyDescent="0.25">
      <c r="A398" s="78"/>
      <c r="B398" s="7"/>
      <c r="C398" s="132"/>
      <c r="D398" s="132"/>
      <c r="E398" s="121"/>
      <c r="F398" s="132"/>
      <c r="G398" s="132"/>
      <c r="H398" s="8"/>
      <c r="I398" s="7"/>
      <c r="J398" s="20"/>
      <c r="K398" s="20"/>
      <c r="L398" s="127"/>
    </row>
    <row r="399" spans="1:12" x14ac:dyDescent="0.25">
      <c r="A399" s="78"/>
      <c r="B399" s="7"/>
      <c r="C399" s="132"/>
      <c r="D399" s="132"/>
      <c r="E399" s="121"/>
      <c r="F399" s="132"/>
      <c r="G399" s="132"/>
      <c r="H399" s="8"/>
      <c r="I399" s="7"/>
      <c r="J399" s="20"/>
      <c r="K399" s="20"/>
      <c r="L399" s="127"/>
    </row>
    <row r="400" spans="1:12" x14ac:dyDescent="0.25">
      <c r="A400" s="78"/>
      <c r="B400" s="7"/>
      <c r="C400" s="132"/>
      <c r="D400" s="132"/>
      <c r="E400" s="121"/>
      <c r="F400" s="132"/>
      <c r="G400" s="132"/>
      <c r="H400" s="8"/>
      <c r="I400" s="7"/>
      <c r="J400" s="20"/>
      <c r="K400" s="20"/>
      <c r="L400" s="127"/>
    </row>
    <row r="401" spans="1:12" x14ac:dyDescent="0.25">
      <c r="A401" s="78"/>
      <c r="B401" s="7"/>
      <c r="C401" s="132"/>
      <c r="D401" s="132"/>
      <c r="E401" s="121"/>
      <c r="F401" s="132"/>
      <c r="G401" s="132"/>
      <c r="H401" s="8"/>
      <c r="I401" s="7"/>
      <c r="J401" s="20"/>
      <c r="K401" s="20"/>
      <c r="L401" s="127"/>
    </row>
    <row r="402" spans="1:12" x14ac:dyDescent="0.25">
      <c r="A402" s="78"/>
      <c r="B402" s="7"/>
      <c r="C402" s="132"/>
      <c r="D402" s="132"/>
      <c r="E402" s="121"/>
      <c r="F402" s="132"/>
      <c r="G402" s="132"/>
      <c r="H402" s="8"/>
      <c r="I402" s="7"/>
      <c r="J402" s="20"/>
      <c r="K402" s="20"/>
      <c r="L402" s="127"/>
    </row>
    <row r="403" spans="1:12" x14ac:dyDescent="0.25">
      <c r="A403" s="78"/>
      <c r="B403" s="7"/>
      <c r="C403" s="132"/>
      <c r="D403" s="132"/>
      <c r="E403" s="121"/>
      <c r="F403" s="132"/>
      <c r="G403" s="132"/>
      <c r="H403" s="8"/>
      <c r="I403" s="7"/>
      <c r="J403" s="20"/>
      <c r="K403" s="20"/>
      <c r="L403" s="127"/>
    </row>
    <row r="404" spans="1:12" x14ac:dyDescent="0.25">
      <c r="A404" s="78"/>
      <c r="B404" s="7"/>
      <c r="C404" s="132"/>
      <c r="D404" s="132"/>
      <c r="E404" s="121"/>
      <c r="F404" s="132"/>
      <c r="G404" s="132"/>
      <c r="H404" s="8"/>
      <c r="I404" s="7"/>
      <c r="J404" s="20"/>
      <c r="K404" s="20"/>
      <c r="L404" s="127"/>
    </row>
    <row r="405" spans="1:12" x14ac:dyDescent="0.25">
      <c r="A405" s="78"/>
      <c r="B405" s="7"/>
      <c r="C405" s="132"/>
      <c r="D405" s="132"/>
      <c r="E405" s="121"/>
      <c r="F405" s="132"/>
      <c r="G405" s="132"/>
      <c r="H405" s="8"/>
      <c r="I405" s="7"/>
      <c r="J405" s="20"/>
      <c r="K405" s="20"/>
      <c r="L405" s="127"/>
    </row>
    <row r="406" spans="1:12" x14ac:dyDescent="0.25">
      <c r="A406" s="78"/>
      <c r="B406" s="7"/>
      <c r="C406" s="132"/>
      <c r="D406" s="132"/>
      <c r="E406" s="121"/>
      <c r="F406" s="132"/>
      <c r="G406" s="132"/>
      <c r="H406" s="8"/>
      <c r="I406" s="7"/>
      <c r="J406" s="20"/>
      <c r="K406" s="20"/>
      <c r="L406" s="127"/>
    </row>
    <row r="407" spans="1:12" x14ac:dyDescent="0.25">
      <c r="A407" s="78"/>
      <c r="B407" s="7"/>
      <c r="C407" s="132"/>
      <c r="D407" s="132"/>
      <c r="E407" s="121"/>
      <c r="F407" s="132"/>
      <c r="G407" s="132"/>
      <c r="H407" s="8"/>
      <c r="I407" s="7"/>
      <c r="J407" s="20"/>
      <c r="K407" s="20"/>
      <c r="L407" s="127"/>
    </row>
    <row r="408" spans="1:12" x14ac:dyDescent="0.25">
      <c r="A408" s="78"/>
      <c r="B408" s="7"/>
      <c r="C408" s="132"/>
      <c r="D408" s="132"/>
      <c r="E408" s="121"/>
      <c r="F408" s="132"/>
      <c r="G408" s="132"/>
      <c r="H408" s="8"/>
      <c r="I408" s="7"/>
      <c r="J408" s="20"/>
      <c r="K408" s="20"/>
      <c r="L408" s="127"/>
    </row>
    <row r="409" spans="1:12" x14ac:dyDescent="0.25">
      <c r="A409" s="78"/>
      <c r="B409" s="7"/>
      <c r="C409" s="132"/>
      <c r="D409" s="132"/>
      <c r="E409" s="121"/>
      <c r="F409" s="132"/>
      <c r="G409" s="132"/>
      <c r="H409" s="8"/>
      <c r="I409" s="7"/>
      <c r="J409" s="20"/>
      <c r="K409" s="20"/>
      <c r="L409" s="127"/>
    </row>
    <row r="410" spans="1:12" x14ac:dyDescent="0.25">
      <c r="A410" s="78"/>
      <c r="B410" s="7"/>
      <c r="C410" s="132"/>
      <c r="D410" s="132"/>
      <c r="E410" s="121"/>
      <c r="F410" s="132"/>
      <c r="G410" s="132"/>
      <c r="H410" s="8"/>
      <c r="I410" s="7"/>
      <c r="J410" s="20"/>
      <c r="K410" s="20"/>
      <c r="L410" s="127"/>
    </row>
    <row r="411" spans="1:12" x14ac:dyDescent="0.25">
      <c r="A411" s="78"/>
      <c r="B411" s="7"/>
      <c r="C411" s="132"/>
      <c r="D411" s="132"/>
      <c r="E411" s="121"/>
      <c r="F411" s="132"/>
      <c r="G411" s="132"/>
      <c r="H411" s="8"/>
      <c r="I411" s="7"/>
      <c r="J411" s="20"/>
      <c r="K411" s="20"/>
      <c r="L411" s="127"/>
    </row>
    <row r="412" spans="1:12" x14ac:dyDescent="0.25">
      <c r="A412" s="78"/>
      <c r="B412" s="7"/>
      <c r="C412" s="132"/>
      <c r="D412" s="132"/>
      <c r="E412" s="121"/>
      <c r="F412" s="132"/>
      <c r="G412" s="132"/>
      <c r="H412" s="8"/>
      <c r="I412" s="7"/>
      <c r="J412" s="20"/>
      <c r="K412" s="20"/>
      <c r="L412" s="127"/>
    </row>
    <row r="413" spans="1:12" x14ac:dyDescent="0.25">
      <c r="A413" s="78"/>
      <c r="B413" s="7"/>
      <c r="C413" s="132"/>
      <c r="D413" s="132"/>
      <c r="E413" s="121"/>
      <c r="F413" s="132"/>
      <c r="G413" s="132"/>
      <c r="H413" s="8"/>
      <c r="I413" s="7"/>
      <c r="J413" s="20"/>
      <c r="K413" s="20"/>
      <c r="L413" s="127"/>
    </row>
    <row r="414" spans="1:12" x14ac:dyDescent="0.25">
      <c r="A414" s="78"/>
      <c r="B414" s="7"/>
      <c r="C414" s="132"/>
      <c r="D414" s="132"/>
      <c r="E414" s="121"/>
      <c r="F414" s="132"/>
      <c r="G414" s="132"/>
      <c r="H414" s="8"/>
      <c r="I414" s="7"/>
      <c r="J414" s="20"/>
      <c r="K414" s="20"/>
      <c r="L414" s="127"/>
    </row>
    <row r="415" spans="1:12" x14ac:dyDescent="0.25">
      <c r="A415" s="78"/>
      <c r="B415" s="7"/>
      <c r="C415" s="132"/>
      <c r="D415" s="132"/>
      <c r="E415" s="121"/>
      <c r="F415" s="132"/>
      <c r="G415" s="132"/>
      <c r="H415" s="8"/>
      <c r="I415" s="7"/>
      <c r="J415" s="20"/>
      <c r="K415" s="20"/>
      <c r="L415" s="127"/>
    </row>
    <row r="416" spans="1:12" x14ac:dyDescent="0.25">
      <c r="A416" s="78"/>
      <c r="B416" s="7"/>
      <c r="C416" s="132"/>
      <c r="D416" s="132"/>
      <c r="E416" s="121"/>
      <c r="F416" s="132"/>
      <c r="G416" s="132"/>
      <c r="H416" s="8"/>
      <c r="I416" s="7"/>
      <c r="J416" s="20"/>
      <c r="K416" s="20"/>
      <c r="L416" s="127"/>
    </row>
    <row r="417" spans="1:12" x14ac:dyDescent="0.25">
      <c r="A417" s="78"/>
      <c r="B417" s="7"/>
      <c r="C417" s="132"/>
      <c r="D417" s="132"/>
      <c r="E417" s="121"/>
      <c r="F417" s="132"/>
      <c r="G417" s="132"/>
      <c r="H417" s="8"/>
      <c r="I417" s="7"/>
      <c r="J417" s="20"/>
      <c r="K417" s="20"/>
      <c r="L417" s="127"/>
    </row>
    <row r="418" spans="1:12" x14ac:dyDescent="0.25">
      <c r="A418" s="78"/>
      <c r="B418" s="7"/>
      <c r="C418" s="132"/>
      <c r="D418" s="132"/>
      <c r="E418" s="121"/>
      <c r="F418" s="132"/>
      <c r="G418" s="132"/>
      <c r="H418" s="8"/>
      <c r="I418" s="7"/>
      <c r="J418" s="20"/>
      <c r="K418" s="20"/>
      <c r="L418" s="127"/>
    </row>
    <row r="419" spans="1:12" x14ac:dyDescent="0.25">
      <c r="A419" s="78"/>
      <c r="B419" s="7"/>
      <c r="C419" s="132"/>
      <c r="D419" s="132"/>
      <c r="E419" s="121"/>
      <c r="F419" s="132"/>
      <c r="G419" s="132"/>
      <c r="H419" s="8"/>
      <c r="I419" s="7"/>
      <c r="J419" s="20"/>
      <c r="K419" s="20"/>
      <c r="L419" s="127"/>
    </row>
    <row r="420" spans="1:12" x14ac:dyDescent="0.25">
      <c r="A420" s="78"/>
      <c r="B420" s="7"/>
      <c r="C420" s="132"/>
      <c r="D420" s="132"/>
      <c r="E420" s="121"/>
      <c r="F420" s="132"/>
      <c r="G420" s="132"/>
      <c r="H420" s="8"/>
      <c r="I420" s="7"/>
      <c r="J420" s="20"/>
      <c r="K420" s="20"/>
      <c r="L420" s="127"/>
    </row>
    <row r="421" spans="1:12" x14ac:dyDescent="0.25">
      <c r="A421" s="78"/>
      <c r="B421" s="7"/>
      <c r="C421" s="132"/>
      <c r="D421" s="132"/>
      <c r="E421" s="121"/>
      <c r="F421" s="132"/>
      <c r="G421" s="132"/>
      <c r="H421" s="8"/>
      <c r="I421" s="7"/>
      <c r="J421" s="20"/>
      <c r="K421" s="20"/>
      <c r="L421" s="127"/>
    </row>
    <row r="422" spans="1:12" x14ac:dyDescent="0.25">
      <c r="A422" s="78"/>
      <c r="B422" s="7"/>
      <c r="C422" s="132"/>
      <c r="D422" s="132"/>
      <c r="E422" s="132"/>
      <c r="F422" s="132"/>
      <c r="G422" s="132"/>
      <c r="H422" s="8"/>
      <c r="I422" s="7"/>
      <c r="J422" s="20"/>
      <c r="K422" s="20"/>
      <c r="L422" s="127"/>
    </row>
    <row r="423" spans="1:12" x14ac:dyDescent="0.25">
      <c r="A423" s="78"/>
      <c r="B423" s="7"/>
      <c r="C423" s="132"/>
      <c r="D423" s="132"/>
      <c r="E423" s="132"/>
      <c r="F423" s="132"/>
      <c r="G423" s="132"/>
      <c r="H423" s="8"/>
      <c r="I423" s="7"/>
      <c r="J423" s="20"/>
      <c r="K423" s="20"/>
      <c r="L423" s="127"/>
    </row>
    <row r="424" spans="1:12" x14ac:dyDescent="0.25">
      <c r="A424" s="78"/>
      <c r="B424" s="7"/>
      <c r="C424" s="132"/>
      <c r="D424" s="132"/>
      <c r="E424" s="132"/>
      <c r="F424" s="132"/>
      <c r="G424" s="132"/>
      <c r="H424" s="8"/>
      <c r="I424" s="7"/>
      <c r="J424" s="20"/>
      <c r="K424" s="20"/>
      <c r="L424" s="127"/>
    </row>
    <row r="425" spans="1:12" x14ac:dyDescent="0.25">
      <c r="A425" s="78"/>
      <c r="B425" s="7"/>
      <c r="C425" s="132"/>
      <c r="D425" s="132"/>
      <c r="E425" s="132"/>
      <c r="F425" s="132"/>
      <c r="G425" s="132"/>
      <c r="H425" s="8"/>
      <c r="I425" s="7"/>
      <c r="J425" s="20"/>
      <c r="K425" s="20"/>
      <c r="L425" s="127"/>
    </row>
    <row r="426" spans="1:12" x14ac:dyDescent="0.25">
      <c r="A426" s="78"/>
      <c r="B426" s="7"/>
      <c r="C426" s="132"/>
      <c r="D426" s="132"/>
      <c r="E426" s="132"/>
      <c r="F426" s="132"/>
      <c r="G426" s="132"/>
      <c r="H426" s="8"/>
      <c r="I426" s="7"/>
      <c r="J426" s="20"/>
      <c r="K426" s="20"/>
      <c r="L426" s="127"/>
    </row>
    <row r="427" spans="1:12" x14ac:dyDescent="0.25">
      <c r="A427" s="78"/>
      <c r="B427" s="7"/>
      <c r="C427" s="132"/>
      <c r="D427" s="132"/>
      <c r="E427" s="132"/>
      <c r="F427" s="132"/>
      <c r="G427" s="132"/>
      <c r="H427" s="8"/>
      <c r="I427" s="7"/>
      <c r="J427" s="20"/>
      <c r="K427" s="20"/>
      <c r="L427" s="127"/>
    </row>
    <row r="428" spans="1:12" x14ac:dyDescent="0.25">
      <c r="A428" s="78"/>
      <c r="B428" s="7"/>
      <c r="C428" s="132"/>
      <c r="D428" s="132"/>
      <c r="E428" s="132"/>
      <c r="F428" s="132"/>
      <c r="G428" s="132"/>
      <c r="H428" s="8"/>
      <c r="I428" s="7"/>
      <c r="J428" s="20"/>
      <c r="K428" s="20"/>
      <c r="L428" s="127"/>
    </row>
    <row r="429" spans="1:12" x14ac:dyDescent="0.25">
      <c r="A429" s="78"/>
      <c r="B429" s="7"/>
      <c r="C429" s="132"/>
      <c r="D429" s="132"/>
      <c r="E429" s="132"/>
      <c r="F429" s="132"/>
      <c r="G429" s="132"/>
      <c r="H429" s="8"/>
      <c r="I429" s="7"/>
      <c r="J429" s="20"/>
      <c r="K429" s="20"/>
      <c r="L429" s="127"/>
    </row>
    <row r="430" spans="1:12" x14ac:dyDescent="0.25">
      <c r="A430" s="78"/>
      <c r="B430" s="7"/>
      <c r="C430" s="132"/>
      <c r="D430" s="132"/>
      <c r="E430" s="132"/>
      <c r="F430" s="132"/>
      <c r="G430" s="132"/>
      <c r="H430" s="8"/>
      <c r="I430" s="7"/>
      <c r="J430" s="20"/>
      <c r="K430" s="20"/>
      <c r="L430" s="127"/>
    </row>
    <row r="431" spans="1:12" x14ac:dyDescent="0.25">
      <c r="A431" s="78"/>
      <c r="B431" s="7"/>
      <c r="C431" s="132"/>
      <c r="D431" s="132"/>
      <c r="E431" s="132"/>
      <c r="F431" s="132"/>
      <c r="G431" s="132"/>
      <c r="H431" s="8"/>
      <c r="I431" s="7"/>
      <c r="J431" s="20"/>
      <c r="K431" s="20"/>
      <c r="L431" s="127"/>
    </row>
    <row r="432" spans="1:12" x14ac:dyDescent="0.25">
      <c r="A432" s="78"/>
      <c r="B432" s="7"/>
      <c r="C432" s="132"/>
      <c r="D432" s="132"/>
      <c r="E432" s="132"/>
      <c r="F432" s="132"/>
      <c r="G432" s="132"/>
      <c r="H432" s="8"/>
      <c r="I432" s="7"/>
      <c r="J432" s="20"/>
      <c r="K432" s="20"/>
      <c r="L432" s="127"/>
    </row>
    <row r="433" spans="1:12" x14ac:dyDescent="0.25">
      <c r="A433" s="78"/>
      <c r="B433" s="7"/>
      <c r="C433" s="132"/>
      <c r="D433" s="132"/>
      <c r="E433" s="132"/>
      <c r="F433" s="132"/>
      <c r="G433" s="132"/>
      <c r="H433" s="8"/>
      <c r="I433" s="7"/>
      <c r="J433" s="20"/>
      <c r="K433" s="20"/>
      <c r="L433" s="127"/>
    </row>
    <row r="434" spans="1:12" x14ac:dyDescent="0.25">
      <c r="A434" s="78"/>
      <c r="B434" s="7"/>
      <c r="C434" s="132"/>
      <c r="D434" s="132"/>
      <c r="E434" s="132"/>
      <c r="F434" s="132"/>
      <c r="G434" s="132"/>
      <c r="H434" s="8"/>
      <c r="I434" s="7"/>
      <c r="J434" s="20"/>
      <c r="K434" s="20"/>
      <c r="L434" s="127"/>
    </row>
    <row r="435" spans="1:12" x14ac:dyDescent="0.25">
      <c r="A435" s="78"/>
      <c r="B435" s="7"/>
      <c r="C435" s="132"/>
      <c r="D435" s="132"/>
      <c r="E435" s="132"/>
      <c r="F435" s="132"/>
      <c r="G435" s="132"/>
      <c r="H435" s="8"/>
      <c r="I435" s="7"/>
      <c r="J435" s="20"/>
      <c r="K435" s="20"/>
      <c r="L435" s="127"/>
    </row>
    <row r="436" spans="1:12" x14ac:dyDescent="0.25">
      <c r="A436" s="78"/>
      <c r="B436" s="7"/>
      <c r="C436" s="132"/>
      <c r="D436" s="132"/>
      <c r="E436" s="132"/>
      <c r="F436" s="132"/>
      <c r="G436" s="132"/>
      <c r="H436" s="8"/>
      <c r="I436" s="7"/>
      <c r="J436" s="20"/>
      <c r="K436" s="20"/>
      <c r="L436" s="127"/>
    </row>
    <row r="437" spans="1:12" x14ac:dyDescent="0.25">
      <c r="A437" s="78"/>
      <c r="B437" s="7"/>
      <c r="C437" s="132"/>
      <c r="D437" s="132"/>
      <c r="E437" s="132"/>
      <c r="F437" s="132"/>
      <c r="G437" s="132"/>
      <c r="H437" s="8"/>
      <c r="I437" s="7"/>
      <c r="J437" s="20"/>
      <c r="K437" s="20"/>
      <c r="L437" s="127"/>
    </row>
    <row r="438" spans="1:12" x14ac:dyDescent="0.25">
      <c r="A438" s="78"/>
      <c r="B438" s="7"/>
      <c r="C438" s="132"/>
      <c r="D438" s="132"/>
      <c r="E438" s="132"/>
      <c r="F438" s="132"/>
      <c r="G438" s="132"/>
      <c r="H438" s="8"/>
      <c r="I438" s="7"/>
      <c r="J438" s="20"/>
      <c r="K438" s="20"/>
      <c r="L438" s="127"/>
    </row>
    <row r="439" spans="1:12" x14ac:dyDescent="0.25">
      <c r="A439" s="78"/>
      <c r="B439" s="7"/>
      <c r="C439" s="132"/>
      <c r="D439" s="132"/>
      <c r="E439" s="132"/>
      <c r="F439" s="132"/>
      <c r="G439" s="132"/>
      <c r="H439" s="8"/>
      <c r="I439" s="7"/>
      <c r="J439" s="20"/>
      <c r="K439" s="20"/>
      <c r="L439" s="127"/>
    </row>
    <row r="440" spans="1:12" x14ac:dyDescent="0.25">
      <c r="A440" s="78"/>
      <c r="B440" s="7"/>
      <c r="C440" s="132"/>
      <c r="D440" s="132"/>
      <c r="E440" s="132"/>
      <c r="F440" s="132"/>
      <c r="G440" s="132"/>
      <c r="H440" s="8"/>
      <c r="I440" s="7"/>
      <c r="J440" s="20"/>
      <c r="K440" s="20"/>
      <c r="L440" s="127"/>
    </row>
    <row r="441" spans="1:12" x14ac:dyDescent="0.25">
      <c r="A441" s="78"/>
      <c r="B441" s="7"/>
      <c r="C441" s="132"/>
      <c r="D441" s="132"/>
      <c r="E441" s="132"/>
      <c r="F441" s="132"/>
      <c r="G441" s="132"/>
      <c r="H441" s="8"/>
      <c r="I441" s="7"/>
      <c r="J441" s="20"/>
      <c r="K441" s="20"/>
      <c r="L441" s="127"/>
    </row>
    <row r="442" spans="1:12" x14ac:dyDescent="0.25">
      <c r="A442" s="78"/>
      <c r="B442" s="7"/>
      <c r="C442" s="132"/>
      <c r="D442" s="132"/>
      <c r="E442" s="132"/>
      <c r="F442" s="132"/>
      <c r="G442" s="132"/>
      <c r="H442" s="8"/>
      <c r="I442" s="7"/>
      <c r="J442" s="20"/>
      <c r="K442" s="20"/>
      <c r="L442" s="127"/>
    </row>
    <row r="443" spans="1:12" x14ac:dyDescent="0.25">
      <c r="A443" s="78"/>
      <c r="B443" s="7"/>
      <c r="C443" s="132"/>
      <c r="D443" s="132"/>
      <c r="E443" s="132"/>
      <c r="F443" s="132"/>
      <c r="G443" s="132"/>
      <c r="H443" s="8"/>
      <c r="I443" s="7"/>
      <c r="J443" s="20"/>
      <c r="K443" s="20"/>
      <c r="L443" s="127"/>
    </row>
    <row r="444" spans="1:12" x14ac:dyDescent="0.25">
      <c r="A444" s="78"/>
      <c r="B444" s="7"/>
      <c r="C444" s="132"/>
      <c r="D444" s="132"/>
      <c r="E444" s="132"/>
      <c r="F444" s="132"/>
      <c r="G444" s="132"/>
      <c r="H444" s="8"/>
      <c r="I444" s="7"/>
      <c r="J444" s="20"/>
      <c r="K444" s="20"/>
      <c r="L444" s="127"/>
    </row>
    <row r="445" spans="1:12" x14ac:dyDescent="0.25">
      <c r="A445" s="78"/>
      <c r="B445" s="7"/>
      <c r="C445" s="132"/>
      <c r="D445" s="132"/>
      <c r="E445" s="132"/>
      <c r="F445" s="132"/>
      <c r="G445" s="132"/>
      <c r="H445" s="8"/>
      <c r="I445" s="7"/>
      <c r="J445" s="20"/>
      <c r="K445" s="20"/>
      <c r="L445" s="127"/>
    </row>
    <row r="446" spans="1:12" x14ac:dyDescent="0.25">
      <c r="A446" s="78"/>
      <c r="B446" s="7"/>
      <c r="C446" s="132"/>
      <c r="D446" s="132"/>
      <c r="E446" s="132"/>
      <c r="F446" s="132"/>
      <c r="G446" s="132"/>
      <c r="H446" s="8"/>
      <c r="I446" s="7"/>
      <c r="J446" s="20"/>
      <c r="K446" s="20"/>
      <c r="L446" s="127"/>
    </row>
    <row r="447" spans="1:12" x14ac:dyDescent="0.25">
      <c r="A447" s="78"/>
      <c r="B447" s="7"/>
      <c r="C447" s="132"/>
      <c r="D447" s="132"/>
      <c r="E447" s="132"/>
      <c r="F447" s="132"/>
      <c r="G447" s="132"/>
      <c r="H447" s="8"/>
      <c r="I447" s="7"/>
      <c r="J447" s="20"/>
      <c r="K447" s="20"/>
      <c r="L447" s="127"/>
    </row>
    <row r="448" spans="1:12" x14ac:dyDescent="0.25">
      <c r="A448" s="78"/>
      <c r="B448" s="7"/>
      <c r="C448" s="132"/>
      <c r="D448" s="132"/>
      <c r="E448" s="132"/>
      <c r="F448" s="23"/>
      <c r="G448" s="23"/>
      <c r="H448" s="8"/>
      <c r="I448" s="79"/>
      <c r="J448" s="79"/>
      <c r="K448" s="20"/>
      <c r="L448" s="127"/>
    </row>
    <row r="449" spans="1:12" x14ac:dyDescent="0.25">
      <c r="A449" s="78"/>
      <c r="B449" s="7"/>
      <c r="C449" s="132"/>
      <c r="D449" s="132"/>
      <c r="E449" s="132"/>
      <c r="F449" s="23"/>
      <c r="G449" s="23"/>
      <c r="H449" s="8"/>
      <c r="I449" s="79"/>
      <c r="J449" s="17"/>
      <c r="K449" s="20"/>
      <c r="L449" s="127"/>
    </row>
    <row r="450" spans="1:12" x14ac:dyDescent="0.25">
      <c r="A450" s="78"/>
      <c r="B450" s="7"/>
      <c r="C450" s="132"/>
      <c r="D450" s="132"/>
      <c r="E450" s="132"/>
      <c r="F450" s="23"/>
      <c r="G450" s="23"/>
      <c r="H450" s="8"/>
      <c r="I450" s="79"/>
      <c r="J450" s="17"/>
      <c r="K450" s="20"/>
      <c r="L450" s="127"/>
    </row>
    <row r="451" spans="1:12" x14ac:dyDescent="0.25">
      <c r="A451" s="78"/>
      <c r="B451" s="7"/>
      <c r="C451" s="132"/>
      <c r="D451" s="132"/>
      <c r="E451" s="132"/>
      <c r="F451" s="23"/>
      <c r="G451" s="23"/>
      <c r="H451" s="8"/>
      <c r="I451" s="79"/>
      <c r="J451" s="138"/>
      <c r="K451" s="20"/>
      <c r="L451" s="127"/>
    </row>
    <row r="452" spans="1:12" x14ac:dyDescent="0.25">
      <c r="A452" s="78"/>
      <c r="B452" s="7"/>
      <c r="C452" s="132"/>
      <c r="D452" s="132"/>
      <c r="E452" s="132"/>
      <c r="F452" s="23"/>
      <c r="G452" s="23"/>
      <c r="H452" s="8"/>
      <c r="I452" s="79"/>
      <c r="J452" s="79"/>
      <c r="K452" s="20"/>
      <c r="L452" s="127"/>
    </row>
    <row r="453" spans="1:12" x14ac:dyDescent="0.25">
      <c r="A453" s="78"/>
      <c r="B453" s="7"/>
      <c r="C453" s="132"/>
      <c r="D453" s="132"/>
      <c r="E453" s="132"/>
      <c r="F453" s="23"/>
      <c r="G453" s="23"/>
      <c r="H453" s="8"/>
      <c r="I453" s="79"/>
      <c r="J453" s="79"/>
      <c r="K453" s="20"/>
      <c r="L453" s="127"/>
    </row>
    <row r="454" spans="1:12" x14ac:dyDescent="0.25">
      <c r="A454" s="78"/>
      <c r="B454" s="7"/>
      <c r="C454" s="132"/>
      <c r="D454" s="132"/>
      <c r="E454" s="132"/>
      <c r="F454" s="23"/>
      <c r="G454" s="23"/>
      <c r="H454" s="8"/>
      <c r="I454" s="79"/>
      <c r="J454" s="17"/>
      <c r="K454" s="20"/>
      <c r="L454" s="127"/>
    </row>
    <row r="455" spans="1:12" x14ac:dyDescent="0.25">
      <c r="A455" s="78"/>
      <c r="B455" s="7"/>
      <c r="C455" s="132"/>
      <c r="D455" s="132"/>
      <c r="E455" s="132"/>
      <c r="F455" s="23"/>
      <c r="G455" s="23"/>
      <c r="H455" s="8"/>
      <c r="I455" s="79"/>
      <c r="J455" s="79"/>
      <c r="K455" s="20"/>
      <c r="L455" s="127"/>
    </row>
    <row r="456" spans="1:12" x14ac:dyDescent="0.25">
      <c r="A456" s="78"/>
      <c r="B456" s="7"/>
      <c r="C456" s="132"/>
      <c r="D456" s="132"/>
      <c r="E456" s="132"/>
      <c r="F456" s="23"/>
      <c r="G456" s="23"/>
      <c r="H456" s="8"/>
      <c r="I456" s="79"/>
      <c r="J456" s="79"/>
      <c r="K456" s="20"/>
      <c r="L456" s="127"/>
    </row>
    <row r="457" spans="1:12" x14ac:dyDescent="0.25">
      <c r="A457" s="78"/>
      <c r="B457" s="7"/>
      <c r="C457" s="132"/>
      <c r="D457" s="132"/>
      <c r="E457" s="132"/>
      <c r="F457" s="23"/>
      <c r="G457" s="23"/>
      <c r="H457" s="8"/>
      <c r="I457" s="79"/>
      <c r="J457" s="17"/>
      <c r="K457" s="20"/>
      <c r="L457" s="127"/>
    </row>
    <row r="458" spans="1:12" x14ac:dyDescent="0.25">
      <c r="A458" s="78"/>
      <c r="B458" s="7"/>
      <c r="C458" s="132"/>
      <c r="D458" s="132"/>
      <c r="E458" s="132"/>
      <c r="F458" s="23"/>
      <c r="G458" s="23"/>
      <c r="H458" s="8"/>
      <c r="I458" s="79"/>
      <c r="J458" s="79"/>
      <c r="K458" s="20"/>
      <c r="L458" s="127"/>
    </row>
    <row r="459" spans="1:12" x14ac:dyDescent="0.25">
      <c r="A459" s="78"/>
      <c r="B459" s="7"/>
      <c r="C459" s="132"/>
      <c r="D459" s="132"/>
      <c r="E459" s="132"/>
      <c r="F459" s="23"/>
      <c r="G459" s="23"/>
      <c r="H459" s="8"/>
      <c r="I459" s="79"/>
      <c r="J459" s="17"/>
      <c r="K459" s="20"/>
      <c r="L459" s="127"/>
    </row>
    <row r="460" spans="1:12" x14ac:dyDescent="0.25">
      <c r="A460" s="78"/>
      <c r="B460" s="7"/>
      <c r="C460" s="132"/>
      <c r="D460" s="132"/>
      <c r="E460" s="132"/>
      <c r="F460" s="23"/>
      <c r="G460" s="23"/>
      <c r="H460" s="8"/>
      <c r="I460" s="79"/>
      <c r="J460" s="79"/>
      <c r="K460" s="20"/>
      <c r="L460" s="127"/>
    </row>
    <row r="461" spans="1:12" x14ac:dyDescent="0.25">
      <c r="A461" s="78"/>
      <c r="B461" s="7"/>
      <c r="C461" s="132"/>
      <c r="D461" s="132"/>
      <c r="E461" s="132"/>
      <c r="F461" s="23"/>
      <c r="G461" s="23"/>
      <c r="H461" s="8"/>
      <c r="I461" s="79"/>
      <c r="J461" s="17"/>
      <c r="K461" s="20"/>
      <c r="L461" s="127"/>
    </row>
    <row r="462" spans="1:12" x14ac:dyDescent="0.25">
      <c r="A462" s="78"/>
      <c r="B462" s="7"/>
      <c r="C462" s="132"/>
      <c r="D462" s="132"/>
      <c r="E462" s="132"/>
      <c r="F462" s="23"/>
      <c r="G462" s="23"/>
      <c r="H462" s="8"/>
      <c r="I462" s="79"/>
      <c r="J462" s="79"/>
      <c r="K462" s="20"/>
      <c r="L462" s="127"/>
    </row>
    <row r="463" spans="1:12" x14ac:dyDescent="0.25">
      <c r="A463" s="78"/>
      <c r="B463" s="7"/>
      <c r="C463" s="132"/>
      <c r="D463" s="132"/>
      <c r="E463" s="132"/>
      <c r="F463" s="23"/>
      <c r="G463" s="23"/>
      <c r="H463" s="8"/>
      <c r="I463" s="79"/>
      <c r="J463" s="17"/>
      <c r="K463" s="20"/>
      <c r="L463" s="127"/>
    </row>
    <row r="464" spans="1:12" x14ac:dyDescent="0.25">
      <c r="A464" s="78"/>
      <c r="B464" s="7"/>
      <c r="C464" s="132"/>
      <c r="D464" s="132"/>
      <c r="E464" s="121"/>
      <c r="F464" s="23"/>
      <c r="G464" s="23"/>
      <c r="H464" s="8"/>
      <c r="I464" s="79"/>
      <c r="J464" s="20"/>
      <c r="K464" s="20"/>
      <c r="L464" s="127"/>
    </row>
    <row r="465" spans="1:12" x14ac:dyDescent="0.25">
      <c r="A465" s="78"/>
      <c r="B465" s="7"/>
      <c r="C465" s="132"/>
      <c r="D465" s="132"/>
      <c r="E465" s="121"/>
      <c r="F465" s="23"/>
      <c r="G465" s="23"/>
      <c r="H465" s="8"/>
      <c r="I465" s="79"/>
      <c r="J465" s="20"/>
      <c r="K465" s="20"/>
      <c r="L465" s="127"/>
    </row>
    <row r="466" spans="1:12" x14ac:dyDescent="0.25">
      <c r="A466" s="78"/>
      <c r="B466" s="7"/>
      <c r="C466" s="132"/>
      <c r="D466" s="132"/>
      <c r="E466" s="121"/>
      <c r="F466" s="23"/>
      <c r="G466" s="23"/>
      <c r="H466" s="8"/>
      <c r="I466" s="79"/>
      <c r="J466" s="20"/>
      <c r="K466" s="20"/>
      <c r="L466" s="127"/>
    </row>
    <row r="467" spans="1:12" x14ac:dyDescent="0.25">
      <c r="A467" s="78"/>
      <c r="B467" s="7"/>
      <c r="C467" s="132"/>
      <c r="D467" s="132"/>
      <c r="E467" s="121"/>
      <c r="F467" s="23"/>
      <c r="G467" s="23"/>
      <c r="H467" s="8"/>
      <c r="I467" s="79"/>
      <c r="J467" s="20"/>
      <c r="K467" s="20"/>
      <c r="L467" s="127"/>
    </row>
    <row r="468" spans="1:12" x14ac:dyDescent="0.25">
      <c r="A468" s="78"/>
      <c r="B468" s="7"/>
      <c r="C468" s="132"/>
      <c r="D468" s="132"/>
      <c r="E468" s="121"/>
      <c r="F468" s="23"/>
      <c r="G468" s="23"/>
      <c r="H468" s="8"/>
      <c r="I468" s="79"/>
      <c r="J468" s="20"/>
      <c r="K468" s="20"/>
      <c r="L468" s="127"/>
    </row>
    <row r="469" spans="1:12" x14ac:dyDescent="0.25">
      <c r="A469" s="78"/>
      <c r="B469" s="7"/>
      <c r="C469" s="132"/>
      <c r="D469" s="132"/>
      <c r="E469" s="121"/>
      <c r="F469" s="23"/>
      <c r="G469" s="23"/>
      <c r="H469" s="8"/>
      <c r="I469" s="79"/>
      <c r="J469" s="20"/>
      <c r="K469" s="20"/>
      <c r="L469" s="127"/>
    </row>
    <row r="470" spans="1:12" x14ac:dyDescent="0.25">
      <c r="A470" s="78"/>
      <c r="B470" s="7"/>
      <c r="C470" s="132"/>
      <c r="D470" s="132"/>
      <c r="E470" s="121"/>
      <c r="F470" s="23"/>
      <c r="G470" s="23"/>
      <c r="H470" s="8"/>
      <c r="I470" s="79"/>
      <c r="J470" s="20"/>
      <c r="K470" s="20"/>
      <c r="L470" s="127"/>
    </row>
    <row r="471" spans="1:12" x14ac:dyDescent="0.25">
      <c r="A471" s="78"/>
      <c r="B471" s="7"/>
      <c r="C471" s="132"/>
      <c r="D471" s="132"/>
      <c r="E471" s="121"/>
      <c r="F471" s="23"/>
      <c r="G471" s="23"/>
      <c r="H471" s="8"/>
      <c r="I471" s="79"/>
      <c r="J471" s="20"/>
      <c r="K471" s="20"/>
      <c r="L471" s="127"/>
    </row>
    <row r="472" spans="1:12" x14ac:dyDescent="0.25">
      <c r="A472" s="78"/>
      <c r="B472" s="7"/>
      <c r="C472" s="132"/>
      <c r="D472" s="132"/>
      <c r="E472" s="121"/>
      <c r="F472" s="23"/>
      <c r="G472" s="23"/>
      <c r="H472" s="8"/>
      <c r="I472" s="79"/>
      <c r="J472" s="20"/>
      <c r="K472" s="20"/>
      <c r="L472" s="127"/>
    </row>
    <row r="473" spans="1:12" x14ac:dyDescent="0.25">
      <c r="A473" s="78"/>
      <c r="B473" s="7"/>
      <c r="C473" s="132"/>
      <c r="D473" s="132"/>
      <c r="E473" s="121"/>
      <c r="F473" s="23"/>
      <c r="G473" s="23"/>
      <c r="H473" s="8"/>
      <c r="I473" s="79"/>
      <c r="J473" s="20"/>
      <c r="K473" s="20"/>
      <c r="L473" s="127"/>
    </row>
    <row r="474" spans="1:12" x14ac:dyDescent="0.25">
      <c r="A474" s="78"/>
      <c r="B474" s="7"/>
      <c r="C474" s="132"/>
      <c r="D474" s="132"/>
      <c r="E474" s="121"/>
      <c r="F474" s="23"/>
      <c r="G474" s="23"/>
      <c r="H474" s="8"/>
      <c r="I474" s="79"/>
      <c r="J474" s="20"/>
      <c r="K474" s="20"/>
      <c r="L474" s="127"/>
    </row>
    <row r="475" spans="1:12" x14ac:dyDescent="0.25">
      <c r="A475" s="78"/>
      <c r="B475" s="7"/>
      <c r="C475" s="132"/>
      <c r="D475" s="132"/>
      <c r="E475" s="121"/>
      <c r="F475" s="23"/>
      <c r="G475" s="23"/>
      <c r="H475" s="8"/>
      <c r="I475" s="79"/>
      <c r="J475" s="20"/>
      <c r="K475" s="20"/>
      <c r="L475" s="127"/>
    </row>
    <row r="476" spans="1:12" x14ac:dyDescent="0.25">
      <c r="A476" s="78"/>
      <c r="B476" s="7"/>
      <c r="C476" s="132"/>
      <c r="D476" s="132"/>
      <c r="E476" s="121"/>
      <c r="F476" s="23"/>
      <c r="G476" s="23"/>
      <c r="H476" s="8"/>
      <c r="I476" s="79"/>
      <c r="J476" s="20"/>
      <c r="K476" s="20"/>
      <c r="L476" s="127"/>
    </row>
    <row r="477" spans="1:12" x14ac:dyDescent="0.25">
      <c r="A477" s="78"/>
      <c r="B477" s="7"/>
      <c r="C477" s="132"/>
      <c r="D477" s="132"/>
      <c r="E477" s="121"/>
      <c r="F477" s="23"/>
      <c r="G477" s="23"/>
      <c r="H477" s="8"/>
      <c r="I477" s="79"/>
      <c r="J477" s="20"/>
      <c r="K477" s="20"/>
      <c r="L477" s="127"/>
    </row>
    <row r="478" spans="1:12" x14ac:dyDescent="0.25">
      <c r="A478" s="78"/>
      <c r="B478" s="7"/>
      <c r="C478" s="132"/>
      <c r="D478" s="132"/>
      <c r="E478" s="121"/>
      <c r="F478" s="23"/>
      <c r="G478" s="23"/>
      <c r="H478" s="8"/>
      <c r="I478" s="79"/>
      <c r="J478" s="20"/>
      <c r="K478" s="20"/>
      <c r="L478" s="127"/>
    </row>
    <row r="479" spans="1:12" x14ac:dyDescent="0.25">
      <c r="A479" s="78"/>
      <c r="B479" s="7"/>
      <c r="C479" s="132"/>
      <c r="D479" s="132"/>
      <c r="E479" s="121"/>
      <c r="F479" s="23"/>
      <c r="G479" s="23"/>
      <c r="H479" s="8"/>
      <c r="I479" s="79"/>
      <c r="J479" s="20"/>
      <c r="K479" s="20"/>
      <c r="L479" s="127"/>
    </row>
    <row r="480" spans="1:12" x14ac:dyDescent="0.25">
      <c r="A480" s="78"/>
      <c r="B480" s="7"/>
      <c r="C480" s="132"/>
      <c r="D480" s="132"/>
      <c r="E480" s="121"/>
      <c r="F480" s="23"/>
      <c r="G480" s="23"/>
      <c r="H480" s="8"/>
      <c r="I480" s="79"/>
      <c r="J480" s="20"/>
      <c r="K480" s="20"/>
      <c r="L480" s="127"/>
    </row>
    <row r="481" spans="1:12" x14ac:dyDescent="0.25">
      <c r="A481" s="78"/>
      <c r="B481" s="7"/>
      <c r="C481" s="132"/>
      <c r="D481" s="132"/>
      <c r="E481" s="121"/>
      <c r="F481" s="23"/>
      <c r="G481" s="23"/>
      <c r="H481" s="8"/>
      <c r="I481" s="79"/>
      <c r="J481" s="20"/>
      <c r="K481" s="20"/>
      <c r="L481" s="127"/>
    </row>
    <row r="482" spans="1:12" x14ac:dyDescent="0.25">
      <c r="A482" s="78"/>
      <c r="B482" s="7"/>
      <c r="C482" s="132"/>
      <c r="D482" s="132"/>
      <c r="E482" s="121"/>
      <c r="F482" s="23"/>
      <c r="G482" s="23"/>
      <c r="H482" s="8"/>
      <c r="I482" s="79"/>
      <c r="J482" s="20"/>
      <c r="K482" s="20"/>
      <c r="L482" s="127"/>
    </row>
    <row r="483" spans="1:12" x14ac:dyDescent="0.25">
      <c r="A483" s="78"/>
      <c r="B483" s="7"/>
      <c r="C483" s="132"/>
      <c r="D483" s="132"/>
      <c r="E483" s="121"/>
      <c r="F483" s="23"/>
      <c r="G483" s="23"/>
      <c r="H483" s="8"/>
      <c r="I483" s="79"/>
      <c r="J483" s="20"/>
      <c r="K483" s="20"/>
      <c r="L483" s="127"/>
    </row>
    <row r="484" spans="1:12" x14ac:dyDescent="0.25">
      <c r="A484" s="78"/>
      <c r="B484" s="7"/>
      <c r="C484" s="132"/>
      <c r="D484" s="132"/>
      <c r="E484" s="121"/>
      <c r="F484" s="23"/>
      <c r="G484" s="23"/>
      <c r="H484" s="8"/>
      <c r="I484" s="79"/>
      <c r="J484" s="20"/>
      <c r="K484" s="20"/>
      <c r="L484" s="127"/>
    </row>
    <row r="485" spans="1:12" x14ac:dyDescent="0.25">
      <c r="A485" s="78"/>
      <c r="B485" s="7"/>
      <c r="C485" s="132"/>
      <c r="D485" s="132"/>
      <c r="E485" s="121"/>
      <c r="F485" s="23"/>
      <c r="G485" s="23"/>
      <c r="H485" s="8"/>
      <c r="I485" s="79"/>
      <c r="J485" s="20"/>
      <c r="K485" s="20"/>
      <c r="L485" s="127"/>
    </row>
    <row r="486" spans="1:12" x14ac:dyDescent="0.25">
      <c r="A486" s="78"/>
      <c r="B486" s="7"/>
      <c r="C486" s="132"/>
      <c r="D486" s="132"/>
      <c r="E486" s="121"/>
      <c r="F486" s="23"/>
      <c r="G486" s="23"/>
      <c r="H486" s="8"/>
      <c r="I486" s="79"/>
      <c r="J486" s="20"/>
      <c r="K486" s="20"/>
      <c r="L486" s="127"/>
    </row>
    <row r="487" spans="1:12" x14ac:dyDescent="0.25">
      <c r="A487" s="78"/>
      <c r="B487" s="7"/>
      <c r="C487" s="132"/>
      <c r="D487" s="132"/>
      <c r="E487" s="121"/>
      <c r="F487" s="23"/>
      <c r="G487" s="23"/>
      <c r="H487" s="8"/>
      <c r="I487" s="79"/>
      <c r="J487" s="20"/>
      <c r="K487" s="20"/>
      <c r="L487" s="127"/>
    </row>
    <row r="488" spans="1:12" x14ac:dyDescent="0.25">
      <c r="A488" s="78"/>
      <c r="B488" s="7"/>
      <c r="C488" s="132"/>
      <c r="D488" s="132"/>
      <c r="E488" s="121"/>
      <c r="F488" s="23"/>
      <c r="G488" s="23"/>
      <c r="H488" s="8"/>
      <c r="I488" s="79"/>
      <c r="J488" s="20"/>
      <c r="K488" s="20"/>
      <c r="L488" s="127"/>
    </row>
    <row r="489" spans="1:12" x14ac:dyDescent="0.25">
      <c r="A489" s="78"/>
      <c r="B489" s="7"/>
      <c r="C489" s="132"/>
      <c r="D489" s="132"/>
      <c r="E489" s="121"/>
      <c r="F489" s="23"/>
      <c r="G489" s="23"/>
      <c r="H489" s="8"/>
      <c r="I489" s="79"/>
      <c r="J489" s="20"/>
      <c r="K489" s="20"/>
      <c r="L489" s="127"/>
    </row>
    <row r="490" spans="1:12" x14ac:dyDescent="0.25">
      <c r="A490" s="78"/>
      <c r="B490" s="7"/>
      <c r="C490" s="132"/>
      <c r="D490" s="132"/>
      <c r="E490" s="121"/>
      <c r="F490" s="23"/>
      <c r="G490" s="23"/>
      <c r="H490" s="8"/>
      <c r="I490" s="79"/>
      <c r="J490" s="20"/>
      <c r="K490" s="20"/>
      <c r="L490" s="127"/>
    </row>
    <row r="491" spans="1:12" x14ac:dyDescent="0.25">
      <c r="A491" s="78"/>
      <c r="B491" s="7"/>
      <c r="C491" s="132"/>
      <c r="D491" s="132"/>
      <c r="E491" s="121"/>
      <c r="F491" s="23"/>
      <c r="G491" s="23"/>
      <c r="H491" s="8"/>
      <c r="I491" s="79"/>
      <c r="J491" s="20"/>
      <c r="K491" s="20"/>
      <c r="L491" s="127"/>
    </row>
    <row r="492" spans="1:12" x14ac:dyDescent="0.25">
      <c r="A492" s="78"/>
      <c r="B492" s="7"/>
      <c r="C492" s="132"/>
      <c r="D492" s="132"/>
      <c r="E492" s="121"/>
      <c r="F492" s="23"/>
      <c r="G492" s="23"/>
      <c r="H492" s="8"/>
      <c r="I492" s="79"/>
      <c r="J492" s="20"/>
      <c r="K492" s="20"/>
      <c r="L492" s="127"/>
    </row>
    <row r="493" spans="1:12" x14ac:dyDescent="0.25">
      <c r="A493" s="78"/>
      <c r="B493" s="7"/>
      <c r="C493" s="132"/>
      <c r="D493" s="132"/>
      <c r="E493" s="121"/>
      <c r="F493" s="23"/>
      <c r="G493" s="23"/>
      <c r="H493" s="8"/>
      <c r="I493" s="79"/>
      <c r="J493" s="20"/>
      <c r="K493" s="20"/>
      <c r="L493" s="127"/>
    </row>
    <row r="494" spans="1:12" x14ac:dyDescent="0.25">
      <c r="A494" s="78"/>
      <c r="B494" s="7"/>
      <c r="C494" s="132"/>
      <c r="D494" s="132"/>
      <c r="E494" s="121"/>
      <c r="F494" s="23"/>
      <c r="G494" s="23"/>
      <c r="H494" s="8"/>
      <c r="I494" s="79"/>
      <c r="J494" s="20"/>
      <c r="K494" s="20"/>
      <c r="L494" s="127"/>
    </row>
    <row r="495" spans="1:12" x14ac:dyDescent="0.25">
      <c r="A495" s="78"/>
      <c r="B495" s="7"/>
      <c r="C495" s="132"/>
      <c r="D495" s="132"/>
      <c r="E495" s="121"/>
      <c r="F495" s="23"/>
      <c r="G495" s="23"/>
      <c r="H495" s="8"/>
      <c r="I495" s="79"/>
      <c r="J495" s="20"/>
      <c r="K495" s="20"/>
      <c r="L495" s="127"/>
    </row>
    <row r="496" spans="1:12" x14ac:dyDescent="0.25">
      <c r="A496" s="78"/>
      <c r="B496" s="7"/>
      <c r="C496" s="132"/>
      <c r="D496" s="132"/>
      <c r="E496" s="121"/>
      <c r="F496" s="23"/>
      <c r="G496" s="23"/>
      <c r="H496" s="8"/>
      <c r="I496" s="79"/>
      <c r="J496" s="20"/>
      <c r="K496" s="20"/>
      <c r="L496" s="127"/>
    </row>
    <row r="497" spans="1:12" x14ac:dyDescent="0.25">
      <c r="A497" s="78"/>
      <c r="B497" s="7"/>
      <c r="C497" s="132"/>
      <c r="D497" s="132"/>
      <c r="E497" s="121"/>
      <c r="F497" s="23"/>
      <c r="G497" s="23"/>
      <c r="H497" s="8"/>
      <c r="I497" s="79"/>
      <c r="J497" s="20"/>
      <c r="K497" s="20"/>
      <c r="L497" s="127"/>
    </row>
    <row r="498" spans="1:12" x14ac:dyDescent="0.25">
      <c r="A498" s="78"/>
      <c r="B498" s="7"/>
      <c r="C498" s="132"/>
      <c r="D498" s="132"/>
      <c r="E498" s="121"/>
      <c r="F498" s="23"/>
      <c r="G498" s="23"/>
      <c r="H498" s="8"/>
      <c r="I498" s="79"/>
      <c r="J498" s="20"/>
      <c r="K498" s="20"/>
      <c r="L498" s="127"/>
    </row>
    <row r="499" spans="1:12" x14ac:dyDescent="0.25">
      <c r="A499" s="78"/>
      <c r="B499" s="7"/>
      <c r="C499" s="132"/>
      <c r="D499" s="132"/>
      <c r="E499" s="121"/>
      <c r="F499" s="23"/>
      <c r="G499" s="23"/>
      <c r="H499" s="8"/>
      <c r="I499" s="79"/>
      <c r="J499" s="20"/>
      <c r="K499" s="20"/>
      <c r="L499" s="127"/>
    </row>
    <row r="500" spans="1:12" x14ac:dyDescent="0.25">
      <c r="A500" s="78"/>
      <c r="B500" s="7"/>
      <c r="C500" s="132"/>
      <c r="D500" s="132"/>
      <c r="E500" s="121"/>
      <c r="F500" s="23"/>
      <c r="G500" s="23"/>
      <c r="H500" s="8"/>
      <c r="I500" s="79"/>
      <c r="J500" s="20"/>
      <c r="K500" s="20"/>
      <c r="L500" s="127"/>
    </row>
    <row r="501" spans="1:12" x14ac:dyDescent="0.25">
      <c r="A501" s="78"/>
      <c r="B501" s="7"/>
      <c r="C501" s="132"/>
      <c r="D501" s="132"/>
      <c r="E501" s="121"/>
      <c r="F501" s="23"/>
      <c r="G501" s="23"/>
      <c r="H501" s="8"/>
      <c r="I501" s="79"/>
      <c r="J501" s="20"/>
      <c r="K501" s="20"/>
      <c r="L501" s="127"/>
    </row>
    <row r="502" spans="1:12" x14ac:dyDescent="0.25">
      <c r="A502" s="78"/>
      <c r="B502" s="7"/>
      <c r="C502" s="132"/>
      <c r="D502" s="132"/>
      <c r="E502" s="121"/>
      <c r="F502" s="23"/>
      <c r="G502" s="23"/>
      <c r="H502" s="8"/>
      <c r="I502" s="79"/>
      <c r="J502" s="20"/>
      <c r="K502" s="20"/>
      <c r="L502" s="127"/>
    </row>
    <row r="503" spans="1:12" x14ac:dyDescent="0.25">
      <c r="A503" s="78"/>
      <c r="B503" s="7"/>
      <c r="C503" s="132"/>
      <c r="D503" s="132"/>
      <c r="E503" s="121"/>
      <c r="F503" s="23"/>
      <c r="G503" s="23"/>
      <c r="H503" s="8"/>
      <c r="I503" s="79"/>
      <c r="J503" s="20"/>
      <c r="K503" s="20"/>
      <c r="L503" s="127"/>
    </row>
    <row r="504" spans="1:12" x14ac:dyDescent="0.25">
      <c r="A504" s="78"/>
      <c r="B504" s="7"/>
      <c r="C504" s="132"/>
      <c r="D504" s="132"/>
      <c r="E504" s="121"/>
      <c r="F504" s="23"/>
      <c r="G504" s="23"/>
      <c r="H504" s="8"/>
      <c r="I504" s="79"/>
      <c r="J504" s="20"/>
      <c r="K504" s="20"/>
      <c r="L504" s="127"/>
    </row>
    <row r="505" spans="1:12" x14ac:dyDescent="0.25">
      <c r="A505" s="78"/>
      <c r="B505" s="7"/>
      <c r="C505" s="132"/>
      <c r="D505" s="132"/>
      <c r="E505" s="121"/>
      <c r="F505" s="23"/>
      <c r="G505" s="23"/>
      <c r="H505" s="8"/>
      <c r="I505" s="79"/>
      <c r="J505" s="20"/>
      <c r="K505" s="20"/>
      <c r="L505" s="127"/>
    </row>
    <row r="506" spans="1:12" x14ac:dyDescent="0.25">
      <c r="A506" s="78"/>
      <c r="B506" s="7"/>
      <c r="C506" s="132"/>
      <c r="D506" s="132"/>
      <c r="E506" s="121"/>
      <c r="F506" s="23"/>
      <c r="G506" s="23"/>
      <c r="H506" s="8"/>
      <c r="I506" s="79"/>
      <c r="J506" s="20"/>
      <c r="K506" s="20"/>
      <c r="L506" s="127"/>
    </row>
    <row r="507" spans="1:12" x14ac:dyDescent="0.25">
      <c r="A507" s="78"/>
      <c r="B507" s="7"/>
      <c r="C507" s="132"/>
      <c r="D507" s="132"/>
      <c r="E507" s="121"/>
      <c r="F507" s="23"/>
      <c r="G507" s="23"/>
      <c r="H507" s="8"/>
      <c r="I507" s="79"/>
      <c r="J507" s="20"/>
      <c r="K507" s="20"/>
      <c r="L507" s="127"/>
    </row>
    <row r="508" spans="1:12" x14ac:dyDescent="0.25">
      <c r="A508" s="78"/>
      <c r="B508" s="7"/>
      <c r="C508" s="132"/>
      <c r="D508" s="132"/>
      <c r="E508" s="121"/>
      <c r="F508" s="23"/>
      <c r="G508" s="23"/>
      <c r="H508" s="8"/>
      <c r="I508" s="79"/>
      <c r="J508" s="20"/>
      <c r="K508" s="20"/>
      <c r="L508" s="127"/>
    </row>
    <row r="509" spans="1:12" x14ac:dyDescent="0.25">
      <c r="A509" s="78"/>
      <c r="B509" s="7"/>
      <c r="C509" s="132"/>
      <c r="D509" s="132"/>
      <c r="E509" s="121"/>
      <c r="F509" s="23"/>
      <c r="G509" s="23"/>
      <c r="H509" s="8"/>
      <c r="I509" s="79"/>
      <c r="J509" s="20"/>
      <c r="K509" s="20"/>
      <c r="L509" s="127"/>
    </row>
    <row r="510" spans="1:12" x14ac:dyDescent="0.25">
      <c r="A510" s="78"/>
      <c r="B510" s="7"/>
      <c r="C510" s="132"/>
      <c r="D510" s="132"/>
      <c r="E510" s="121"/>
      <c r="F510" s="23"/>
      <c r="G510" s="23"/>
      <c r="H510" s="8"/>
      <c r="I510" s="79"/>
      <c r="J510" s="20"/>
      <c r="K510" s="20"/>
      <c r="L510" s="127"/>
    </row>
    <row r="511" spans="1:12" x14ac:dyDescent="0.25">
      <c r="A511" s="78"/>
      <c r="B511" s="7"/>
      <c r="C511" s="132"/>
      <c r="D511" s="132"/>
      <c r="E511" s="121"/>
      <c r="F511" s="23"/>
      <c r="G511" s="23"/>
      <c r="H511" s="8"/>
      <c r="I511" s="79"/>
      <c r="J511" s="20"/>
      <c r="K511" s="20"/>
      <c r="L511" s="127"/>
    </row>
    <row r="512" spans="1:12" x14ac:dyDescent="0.25">
      <c r="A512" s="78"/>
      <c r="B512" s="7"/>
      <c r="C512" s="132"/>
      <c r="D512" s="132"/>
      <c r="E512" s="121"/>
      <c r="F512" s="23"/>
      <c r="G512" s="23"/>
      <c r="H512" s="8"/>
      <c r="I512" s="79"/>
      <c r="J512" s="20"/>
      <c r="K512" s="20"/>
      <c r="L512" s="127"/>
    </row>
    <row r="513" spans="1:12" x14ac:dyDescent="0.25">
      <c r="A513" s="78"/>
      <c r="B513" s="7"/>
      <c r="C513" s="132"/>
      <c r="D513" s="132"/>
      <c r="E513" s="121"/>
      <c r="F513" s="23"/>
      <c r="G513" s="23"/>
      <c r="H513" s="8"/>
      <c r="I513" s="79"/>
      <c r="J513" s="20"/>
      <c r="K513" s="20"/>
      <c r="L513" s="127"/>
    </row>
    <row r="514" spans="1:12" x14ac:dyDescent="0.25">
      <c r="A514" s="78"/>
      <c r="B514" s="7"/>
      <c r="C514" s="132"/>
      <c r="D514" s="132"/>
      <c r="E514" s="121"/>
      <c r="F514" s="23"/>
      <c r="G514" s="23"/>
      <c r="H514" s="8"/>
      <c r="I514" s="79"/>
      <c r="J514" s="20"/>
      <c r="K514" s="20"/>
      <c r="L514" s="127"/>
    </row>
    <row r="515" spans="1:12" x14ac:dyDescent="0.25">
      <c r="A515" s="78"/>
      <c r="B515" s="7"/>
      <c r="C515" s="132"/>
      <c r="D515" s="132"/>
      <c r="E515" s="121"/>
      <c r="F515" s="23"/>
      <c r="G515" s="23"/>
      <c r="H515" s="8"/>
      <c r="I515" s="79"/>
      <c r="J515" s="20"/>
      <c r="K515" s="20"/>
      <c r="L515" s="127"/>
    </row>
    <row r="516" spans="1:12" x14ac:dyDescent="0.25">
      <c r="A516" s="78"/>
      <c r="B516" s="7"/>
      <c r="C516" s="132"/>
      <c r="D516" s="132"/>
      <c r="E516" s="121"/>
      <c r="F516" s="23"/>
      <c r="G516" s="23"/>
      <c r="H516" s="8"/>
      <c r="I516" s="79"/>
      <c r="J516" s="20"/>
      <c r="K516" s="20"/>
      <c r="L516" s="127"/>
    </row>
    <row r="517" spans="1:12" x14ac:dyDescent="0.25">
      <c r="A517" s="78"/>
      <c r="B517" s="7"/>
      <c r="C517" s="132"/>
      <c r="D517" s="132"/>
      <c r="E517" s="121"/>
      <c r="F517" s="23"/>
      <c r="G517" s="23"/>
      <c r="H517" s="8"/>
      <c r="I517" s="79"/>
      <c r="J517" s="20"/>
      <c r="K517" s="20"/>
      <c r="L517" s="127"/>
    </row>
    <row r="518" spans="1:12" x14ac:dyDescent="0.25">
      <c r="A518" s="78"/>
      <c r="B518" s="7"/>
      <c r="C518" s="132"/>
      <c r="D518" s="132"/>
      <c r="E518" s="121"/>
      <c r="F518" s="23"/>
      <c r="G518" s="23"/>
      <c r="H518" s="8"/>
      <c r="I518" s="79"/>
      <c r="J518" s="20"/>
      <c r="K518" s="20"/>
      <c r="L518" s="127"/>
    </row>
    <row r="519" spans="1:12" x14ac:dyDescent="0.25">
      <c r="A519" s="78"/>
      <c r="B519" s="7"/>
      <c r="C519" s="132"/>
      <c r="D519" s="132"/>
      <c r="E519" s="121"/>
      <c r="F519" s="23"/>
      <c r="G519" s="23"/>
      <c r="H519" s="8"/>
      <c r="I519" s="79"/>
      <c r="J519" s="20"/>
      <c r="K519" s="20"/>
      <c r="L519" s="127"/>
    </row>
    <row r="520" spans="1:12" x14ac:dyDescent="0.25">
      <c r="A520" s="78"/>
      <c r="B520" s="7"/>
      <c r="C520" s="132"/>
      <c r="D520" s="132"/>
      <c r="E520" s="121"/>
      <c r="F520" s="23"/>
      <c r="G520" s="23"/>
      <c r="H520" s="8"/>
      <c r="I520" s="79"/>
      <c r="J520" s="20"/>
      <c r="K520" s="20"/>
      <c r="L520" s="127"/>
    </row>
    <row r="521" spans="1:12" x14ac:dyDescent="0.25">
      <c r="A521" s="78"/>
      <c r="B521" s="7"/>
      <c r="C521" s="132"/>
      <c r="D521" s="132"/>
      <c r="E521" s="121"/>
      <c r="F521" s="23"/>
      <c r="G521" s="23"/>
      <c r="H521" s="8"/>
      <c r="I521" s="79"/>
      <c r="J521" s="20"/>
      <c r="K521" s="20"/>
      <c r="L521" s="127"/>
    </row>
    <row r="522" spans="1:12" x14ac:dyDescent="0.25">
      <c r="A522" s="78"/>
      <c r="B522" s="7"/>
      <c r="C522" s="132"/>
      <c r="D522" s="132"/>
      <c r="E522" s="121"/>
      <c r="F522" s="23"/>
      <c r="G522" s="23"/>
      <c r="H522" s="8"/>
      <c r="I522" s="79"/>
      <c r="J522" s="20"/>
      <c r="K522" s="20"/>
      <c r="L522" s="127"/>
    </row>
    <row r="523" spans="1:12" x14ac:dyDescent="0.25">
      <c r="A523" s="78"/>
      <c r="B523" s="7"/>
      <c r="C523" s="132"/>
      <c r="D523" s="132"/>
      <c r="E523" s="121"/>
      <c r="F523" s="23"/>
      <c r="G523" s="23"/>
      <c r="H523" s="8"/>
      <c r="I523" s="79"/>
      <c r="J523" s="20"/>
      <c r="K523" s="20"/>
      <c r="L523" s="127"/>
    </row>
    <row r="524" spans="1:12" x14ac:dyDescent="0.25">
      <c r="A524" s="78"/>
      <c r="B524" s="7"/>
      <c r="C524" s="132"/>
      <c r="D524" s="132"/>
      <c r="E524" s="121"/>
      <c r="F524" s="23"/>
      <c r="G524" s="23"/>
      <c r="H524" s="8"/>
      <c r="I524" s="79"/>
      <c r="J524" s="20"/>
      <c r="K524" s="20"/>
      <c r="L524" s="127"/>
    </row>
    <row r="525" spans="1:12" x14ac:dyDescent="0.25">
      <c r="A525" s="78"/>
      <c r="B525" s="7"/>
      <c r="C525" s="132"/>
      <c r="D525" s="132"/>
      <c r="E525" s="121"/>
      <c r="F525" s="23"/>
      <c r="G525" s="23"/>
      <c r="H525" s="8"/>
      <c r="I525" s="79"/>
      <c r="J525" s="20"/>
      <c r="K525" s="20"/>
      <c r="L525" s="127"/>
    </row>
    <row r="526" spans="1:12" x14ac:dyDescent="0.25">
      <c r="A526" s="78"/>
      <c r="B526" s="7"/>
      <c r="C526" s="132"/>
      <c r="D526" s="132"/>
      <c r="E526" s="121"/>
      <c r="F526" s="23"/>
      <c r="G526" s="23"/>
      <c r="H526" s="8"/>
      <c r="I526" s="79"/>
      <c r="J526" s="20"/>
      <c r="K526" s="20"/>
      <c r="L526" s="127"/>
    </row>
    <row r="527" spans="1:12" x14ac:dyDescent="0.25">
      <c r="A527" s="78"/>
      <c r="B527" s="7"/>
      <c r="C527" s="132"/>
      <c r="D527" s="132"/>
      <c r="E527" s="121"/>
      <c r="F527" s="23"/>
      <c r="G527" s="23"/>
      <c r="H527" s="8"/>
      <c r="I527" s="79"/>
      <c r="J527" s="20"/>
      <c r="K527" s="20"/>
      <c r="L527" s="127"/>
    </row>
    <row r="528" spans="1:12" x14ac:dyDescent="0.25">
      <c r="A528" s="78"/>
      <c r="B528" s="7"/>
      <c r="C528" s="132"/>
      <c r="D528" s="132"/>
      <c r="E528" s="121"/>
      <c r="F528" s="23"/>
      <c r="G528" s="23"/>
      <c r="H528" s="8"/>
      <c r="I528" s="79"/>
      <c r="J528" s="20"/>
      <c r="K528" s="20"/>
      <c r="L528" s="127"/>
    </row>
    <row r="529" spans="1:12" x14ac:dyDescent="0.25">
      <c r="A529" s="78"/>
      <c r="B529" s="7"/>
      <c r="C529" s="132"/>
      <c r="D529" s="132"/>
      <c r="E529" s="121"/>
      <c r="F529" s="23"/>
      <c r="G529" s="23"/>
      <c r="H529" s="8"/>
      <c r="I529" s="79"/>
      <c r="J529" s="20"/>
      <c r="K529" s="20"/>
      <c r="L529" s="127"/>
    </row>
    <row r="530" spans="1:12" x14ac:dyDescent="0.25">
      <c r="A530" s="78"/>
      <c r="B530" s="7"/>
      <c r="C530" s="132"/>
      <c r="D530" s="132"/>
      <c r="E530" s="121"/>
      <c r="F530" s="23"/>
      <c r="G530" s="23"/>
      <c r="H530" s="8"/>
      <c r="I530" s="79"/>
      <c r="J530" s="20"/>
      <c r="K530" s="20"/>
      <c r="L530" s="127"/>
    </row>
    <row r="531" spans="1:12" x14ac:dyDescent="0.25">
      <c r="A531" s="78"/>
      <c r="B531" s="7"/>
      <c r="C531" s="132"/>
      <c r="D531" s="132"/>
      <c r="E531" s="121"/>
      <c r="F531" s="23"/>
      <c r="G531" s="23"/>
      <c r="H531" s="8"/>
      <c r="I531" s="79"/>
      <c r="J531" s="20"/>
      <c r="K531" s="20"/>
      <c r="L531" s="127"/>
    </row>
    <row r="532" spans="1:12" x14ac:dyDescent="0.25">
      <c r="A532" s="78"/>
      <c r="B532" s="7"/>
      <c r="C532" s="132"/>
      <c r="D532" s="132"/>
      <c r="E532" s="121"/>
      <c r="F532" s="23"/>
      <c r="G532" s="23"/>
      <c r="H532" s="8"/>
      <c r="I532" s="79"/>
      <c r="J532" s="20"/>
      <c r="K532" s="20"/>
      <c r="L532" s="127"/>
    </row>
    <row r="533" spans="1:12" x14ac:dyDescent="0.25">
      <c r="A533" s="78"/>
      <c r="B533" s="7"/>
      <c r="C533" s="132"/>
      <c r="D533" s="132"/>
      <c r="E533" s="121"/>
      <c r="F533" s="23"/>
      <c r="G533" s="23"/>
      <c r="H533" s="8"/>
      <c r="I533" s="79"/>
      <c r="J533" s="20"/>
      <c r="K533" s="20"/>
      <c r="L533" s="127"/>
    </row>
    <row r="534" spans="1:12" x14ac:dyDescent="0.25">
      <c r="A534" s="78"/>
      <c r="B534" s="7"/>
      <c r="C534" s="132"/>
      <c r="D534" s="132"/>
      <c r="E534" s="121"/>
      <c r="F534" s="23"/>
      <c r="G534" s="23"/>
      <c r="H534" s="8"/>
      <c r="I534" s="79"/>
      <c r="J534" s="20"/>
      <c r="K534" s="20"/>
      <c r="L534" s="127"/>
    </row>
    <row r="535" spans="1:12" x14ac:dyDescent="0.25">
      <c r="A535" s="78"/>
      <c r="B535" s="7"/>
      <c r="C535" s="132"/>
      <c r="D535" s="132"/>
      <c r="E535" s="121"/>
      <c r="F535" s="23"/>
      <c r="G535" s="23"/>
      <c r="H535" s="8"/>
      <c r="I535" s="79"/>
      <c r="J535" s="20"/>
      <c r="K535" s="20"/>
      <c r="L535" s="127"/>
    </row>
    <row r="536" spans="1:12" x14ac:dyDescent="0.25">
      <c r="A536" s="78"/>
      <c r="B536" s="7"/>
      <c r="C536" s="132"/>
      <c r="D536" s="132"/>
      <c r="E536" s="121"/>
      <c r="F536" s="23"/>
      <c r="G536" s="23"/>
      <c r="H536" s="8"/>
      <c r="I536" s="79"/>
      <c r="J536" s="20"/>
      <c r="K536" s="20"/>
      <c r="L536" s="127"/>
    </row>
    <row r="537" spans="1:12" x14ac:dyDescent="0.25">
      <c r="A537" s="78"/>
      <c r="B537" s="7"/>
      <c r="C537" s="132"/>
      <c r="D537" s="132"/>
      <c r="E537" s="121"/>
      <c r="F537" s="23"/>
      <c r="G537" s="23"/>
      <c r="H537" s="8"/>
      <c r="I537" s="79"/>
      <c r="J537" s="20"/>
      <c r="K537" s="20"/>
      <c r="L537" s="127"/>
    </row>
    <row r="538" spans="1:12" x14ac:dyDescent="0.25">
      <c r="A538" s="78"/>
      <c r="B538" s="7"/>
      <c r="C538" s="132"/>
      <c r="D538" s="132"/>
      <c r="E538" s="121"/>
      <c r="F538" s="23"/>
      <c r="G538" s="23"/>
      <c r="H538" s="8"/>
      <c r="I538" s="79"/>
      <c r="J538" s="20"/>
      <c r="K538" s="20"/>
      <c r="L538" s="127"/>
    </row>
    <row r="539" spans="1:12" x14ac:dyDescent="0.25">
      <c r="A539" s="78"/>
      <c r="B539" s="7"/>
      <c r="C539" s="132"/>
      <c r="D539" s="132"/>
      <c r="E539" s="121"/>
      <c r="F539" s="23"/>
      <c r="G539" s="23"/>
      <c r="H539" s="8"/>
      <c r="I539" s="79"/>
      <c r="J539" s="20"/>
      <c r="K539" s="20"/>
      <c r="L539" s="127"/>
    </row>
    <row r="540" spans="1:12" x14ac:dyDescent="0.25">
      <c r="A540" s="78"/>
      <c r="B540" s="7"/>
      <c r="C540" s="132"/>
      <c r="D540" s="132"/>
      <c r="E540" s="121"/>
      <c r="F540" s="23"/>
      <c r="G540" s="23"/>
      <c r="H540" s="8"/>
      <c r="I540" s="79"/>
      <c r="J540" s="20"/>
      <c r="K540" s="20"/>
      <c r="L540" s="127"/>
    </row>
    <row r="541" spans="1:12" x14ac:dyDescent="0.25">
      <c r="A541" s="78"/>
      <c r="B541" s="7"/>
      <c r="C541" s="132"/>
      <c r="D541" s="132"/>
      <c r="E541" s="121"/>
      <c r="F541" s="23"/>
      <c r="G541" s="23"/>
      <c r="H541" s="8"/>
      <c r="I541" s="79"/>
      <c r="J541" s="20"/>
      <c r="K541" s="20"/>
      <c r="L541" s="127"/>
    </row>
    <row r="542" spans="1:12" x14ac:dyDescent="0.25">
      <c r="A542" s="78"/>
      <c r="B542" s="7"/>
      <c r="C542" s="132"/>
      <c r="D542" s="132"/>
      <c r="E542" s="121"/>
      <c r="F542" s="23"/>
      <c r="G542" s="23"/>
      <c r="H542" s="8"/>
      <c r="I542" s="79"/>
      <c r="J542" s="20"/>
      <c r="K542" s="20"/>
      <c r="L542" s="127"/>
    </row>
    <row r="543" spans="1:12" x14ac:dyDescent="0.25">
      <c r="A543" s="78"/>
      <c r="B543" s="7"/>
      <c r="C543" s="132"/>
      <c r="D543" s="132"/>
      <c r="E543" s="121"/>
      <c r="F543" s="23"/>
      <c r="G543" s="23"/>
      <c r="H543" s="8"/>
      <c r="I543" s="79"/>
      <c r="J543" s="20"/>
      <c r="K543" s="20"/>
      <c r="L543" s="127"/>
    </row>
    <row r="544" spans="1:12" x14ac:dyDescent="0.25">
      <c r="A544" s="78"/>
      <c r="B544" s="7"/>
      <c r="C544" s="132"/>
      <c r="D544" s="132"/>
      <c r="E544" s="121"/>
      <c r="F544" s="23"/>
      <c r="G544" s="23"/>
      <c r="H544" s="8"/>
      <c r="I544" s="79"/>
      <c r="J544" s="20"/>
      <c r="K544" s="20"/>
      <c r="L544" s="127"/>
    </row>
    <row r="545" spans="1:12" x14ac:dyDescent="0.25">
      <c r="A545" s="78"/>
      <c r="B545" s="7"/>
      <c r="C545" s="132"/>
      <c r="D545" s="132"/>
      <c r="E545" s="121"/>
      <c r="F545" s="23"/>
      <c r="G545" s="23"/>
      <c r="H545" s="8"/>
      <c r="I545" s="79"/>
      <c r="J545" s="20"/>
      <c r="K545" s="20"/>
      <c r="L545" s="127"/>
    </row>
    <row r="546" spans="1:12" x14ac:dyDescent="0.25">
      <c r="A546" s="78"/>
      <c r="B546" s="7"/>
      <c r="C546" s="132"/>
      <c r="D546" s="132"/>
      <c r="E546" s="121"/>
      <c r="F546" s="23"/>
      <c r="G546" s="23"/>
      <c r="H546" s="8"/>
      <c r="I546" s="79"/>
      <c r="J546" s="20"/>
      <c r="K546" s="20"/>
      <c r="L546" s="127"/>
    </row>
    <row r="547" spans="1:12" x14ac:dyDescent="0.25">
      <c r="A547" s="78"/>
      <c r="B547" s="7"/>
      <c r="C547" s="132"/>
      <c r="D547" s="132"/>
      <c r="E547" s="132"/>
      <c r="F547" s="23"/>
      <c r="G547" s="23"/>
      <c r="H547" s="8"/>
      <c r="I547" s="79"/>
      <c r="J547" s="20"/>
      <c r="K547" s="20"/>
      <c r="L547" s="127"/>
    </row>
    <row r="548" spans="1:12" x14ac:dyDescent="0.25">
      <c r="A548" s="78"/>
      <c r="B548" s="7"/>
      <c r="C548" s="132"/>
      <c r="D548" s="132"/>
      <c r="E548" s="132"/>
      <c r="F548" s="23"/>
      <c r="G548" s="23"/>
      <c r="H548" s="8"/>
      <c r="I548" s="79"/>
      <c r="J548" s="20"/>
      <c r="K548" s="20"/>
      <c r="L548" s="127"/>
    </row>
    <row r="549" spans="1:12" x14ac:dyDescent="0.25">
      <c r="A549" s="78"/>
      <c r="B549" s="7"/>
      <c r="C549" s="132"/>
      <c r="D549" s="132"/>
      <c r="E549" s="132"/>
      <c r="F549" s="23"/>
      <c r="G549" s="23"/>
      <c r="H549" s="8"/>
      <c r="I549" s="79"/>
      <c r="J549" s="20"/>
      <c r="K549" s="20"/>
      <c r="L549" s="127"/>
    </row>
    <row r="550" spans="1:12" x14ac:dyDescent="0.25">
      <c r="A550" s="78"/>
      <c r="B550" s="7"/>
      <c r="C550" s="132"/>
      <c r="D550" s="132"/>
      <c r="E550" s="132"/>
      <c r="F550" s="23"/>
      <c r="G550" s="23"/>
      <c r="H550" s="8"/>
      <c r="I550" s="79"/>
      <c r="J550" s="20"/>
      <c r="K550" s="20"/>
      <c r="L550" s="127"/>
    </row>
    <row r="551" spans="1:12" x14ac:dyDescent="0.25">
      <c r="A551" s="78"/>
      <c r="B551" s="7"/>
      <c r="C551" s="132"/>
      <c r="D551" s="132"/>
      <c r="E551" s="132"/>
      <c r="F551" s="23"/>
      <c r="G551" s="23"/>
      <c r="H551" s="8"/>
      <c r="I551" s="79"/>
      <c r="J551" s="20"/>
      <c r="K551" s="20"/>
      <c r="L551" s="127"/>
    </row>
    <row r="552" spans="1:12" x14ac:dyDescent="0.25">
      <c r="A552" s="78"/>
      <c r="B552" s="7"/>
      <c r="C552" s="132"/>
      <c r="D552" s="132"/>
      <c r="E552" s="132"/>
      <c r="F552" s="23"/>
      <c r="G552" s="23"/>
      <c r="H552" s="8"/>
      <c r="I552" s="79"/>
      <c r="J552" s="20"/>
      <c r="K552" s="20"/>
      <c r="L552" s="127"/>
    </row>
    <row r="553" spans="1:12" x14ac:dyDescent="0.25">
      <c r="A553" s="78"/>
      <c r="B553" s="7"/>
      <c r="C553" s="132"/>
      <c r="D553" s="132"/>
      <c r="E553" s="132"/>
      <c r="F553" s="23"/>
      <c r="G553" s="23"/>
      <c r="H553" s="8"/>
      <c r="I553" s="79"/>
      <c r="J553" s="20"/>
      <c r="K553" s="20"/>
      <c r="L553" s="127"/>
    </row>
    <row r="554" spans="1:12" x14ac:dyDescent="0.25">
      <c r="A554" s="78"/>
      <c r="B554" s="7"/>
      <c r="C554" s="132"/>
      <c r="D554" s="132"/>
      <c r="E554" s="132"/>
      <c r="F554" s="23"/>
      <c r="G554" s="23"/>
      <c r="H554" s="8"/>
      <c r="I554" s="79"/>
      <c r="J554" s="20"/>
      <c r="K554" s="20"/>
      <c r="L554" s="127"/>
    </row>
    <row r="555" spans="1:12" x14ac:dyDescent="0.25">
      <c r="A555" s="78"/>
      <c r="B555" s="7"/>
      <c r="C555" s="132"/>
      <c r="D555" s="132"/>
      <c r="E555" s="132"/>
      <c r="F555" s="23"/>
      <c r="G555" s="23"/>
      <c r="H555" s="8"/>
      <c r="I555" s="79"/>
      <c r="J555" s="20"/>
      <c r="K555" s="20"/>
      <c r="L555" s="127"/>
    </row>
    <row r="556" spans="1:12" x14ac:dyDescent="0.25">
      <c r="A556" s="78"/>
      <c r="B556" s="7"/>
      <c r="C556" s="132"/>
      <c r="D556" s="132"/>
      <c r="E556" s="132"/>
      <c r="F556" s="23"/>
      <c r="G556" s="23"/>
      <c r="H556" s="8"/>
      <c r="I556" s="79"/>
      <c r="J556" s="20"/>
      <c r="K556" s="20"/>
      <c r="L556" s="127"/>
    </row>
    <row r="557" spans="1:12" x14ac:dyDescent="0.25">
      <c r="A557" s="78"/>
      <c r="B557" s="7"/>
      <c r="C557" s="132"/>
      <c r="D557" s="132"/>
      <c r="E557" s="132"/>
      <c r="F557" s="23"/>
      <c r="G557" s="23"/>
      <c r="H557" s="8"/>
      <c r="I557" s="79"/>
      <c r="J557" s="20"/>
      <c r="K557" s="20"/>
      <c r="L557" s="127"/>
    </row>
    <row r="558" spans="1:12" x14ac:dyDescent="0.25">
      <c r="A558" s="78"/>
      <c r="B558" s="7"/>
      <c r="C558" s="132"/>
      <c r="D558" s="132"/>
      <c r="E558" s="121"/>
      <c r="F558" s="23"/>
      <c r="G558" s="23"/>
      <c r="H558" s="8"/>
      <c r="I558" s="79"/>
      <c r="J558" s="20"/>
      <c r="K558" s="20"/>
      <c r="L558" s="127"/>
    </row>
    <row r="559" spans="1:12" x14ac:dyDescent="0.25">
      <c r="A559" s="78"/>
      <c r="B559" s="7"/>
      <c r="C559" s="132"/>
      <c r="D559" s="132"/>
      <c r="E559" s="121"/>
      <c r="F559" s="23"/>
      <c r="G559" s="23"/>
      <c r="H559" s="8"/>
      <c r="I559" s="79"/>
      <c r="J559" s="20"/>
      <c r="K559" s="20"/>
      <c r="L559" s="127"/>
    </row>
    <row r="560" spans="1:12" x14ac:dyDescent="0.25">
      <c r="A560" s="78"/>
      <c r="B560" s="7"/>
      <c r="C560" s="132"/>
      <c r="D560" s="132"/>
      <c r="E560" s="121"/>
      <c r="F560" s="23"/>
      <c r="G560" s="23"/>
      <c r="H560" s="8"/>
      <c r="I560" s="79"/>
      <c r="J560" s="20"/>
      <c r="K560" s="20"/>
      <c r="L560" s="127"/>
    </row>
    <row r="561" spans="1:12" x14ac:dyDescent="0.25">
      <c r="A561" s="78"/>
      <c r="B561" s="7"/>
      <c r="C561" s="132"/>
      <c r="D561" s="132"/>
      <c r="E561" s="121"/>
      <c r="F561" s="23"/>
      <c r="G561" s="23"/>
      <c r="H561" s="8"/>
      <c r="I561" s="79"/>
      <c r="J561" s="20"/>
      <c r="K561" s="20"/>
      <c r="L561" s="127"/>
    </row>
    <row r="562" spans="1:12" x14ac:dyDescent="0.25">
      <c r="A562" s="78"/>
      <c r="B562" s="7"/>
      <c r="C562" s="132"/>
      <c r="D562" s="132"/>
      <c r="E562" s="121"/>
      <c r="F562" s="23"/>
      <c r="G562" s="23"/>
      <c r="H562" s="8"/>
      <c r="I562" s="79"/>
      <c r="J562" s="20"/>
      <c r="K562" s="20"/>
      <c r="L562" s="127"/>
    </row>
    <row r="563" spans="1:12" x14ac:dyDescent="0.25">
      <c r="A563" s="78"/>
      <c r="B563" s="7"/>
      <c r="C563" s="132"/>
      <c r="D563" s="132"/>
      <c r="E563" s="121"/>
      <c r="F563" s="23"/>
      <c r="G563" s="23"/>
      <c r="H563" s="8"/>
      <c r="I563" s="79"/>
      <c r="J563" s="20"/>
      <c r="K563" s="20"/>
      <c r="L563" s="127"/>
    </row>
    <row r="564" spans="1:12" x14ac:dyDescent="0.25">
      <c r="A564" s="78"/>
      <c r="B564" s="7"/>
      <c r="C564" s="132"/>
      <c r="D564" s="132"/>
      <c r="E564" s="121"/>
      <c r="F564" s="23"/>
      <c r="G564" s="23"/>
      <c r="H564" s="8"/>
      <c r="I564" s="79"/>
      <c r="J564" s="20"/>
      <c r="K564" s="20"/>
      <c r="L564" s="127"/>
    </row>
    <row r="565" spans="1:12" x14ac:dyDescent="0.25">
      <c r="A565" s="78"/>
      <c r="B565" s="7"/>
      <c r="C565" s="132"/>
      <c r="D565" s="132"/>
      <c r="E565" s="121"/>
      <c r="F565" s="23"/>
      <c r="G565" s="23"/>
      <c r="H565" s="8"/>
      <c r="I565" s="79"/>
      <c r="J565" s="20"/>
      <c r="K565" s="20"/>
      <c r="L565" s="127"/>
    </row>
    <row r="566" spans="1:12" x14ac:dyDescent="0.25">
      <c r="A566" s="78"/>
      <c r="B566" s="7"/>
      <c r="C566" s="132"/>
      <c r="D566" s="132"/>
      <c r="E566" s="121"/>
      <c r="F566" s="23"/>
      <c r="G566" s="23"/>
      <c r="H566" s="8"/>
      <c r="I566" s="79"/>
      <c r="J566" s="20"/>
      <c r="K566" s="20"/>
      <c r="L566" s="127"/>
    </row>
    <row r="567" spans="1:12" x14ac:dyDescent="0.25">
      <c r="A567" s="78"/>
      <c r="B567" s="7"/>
      <c r="C567" s="132"/>
      <c r="D567" s="132"/>
      <c r="E567" s="121"/>
      <c r="F567" s="23"/>
      <c r="G567" s="23"/>
      <c r="H567" s="8"/>
      <c r="I567" s="79"/>
      <c r="J567" s="20"/>
      <c r="K567" s="20"/>
      <c r="L567" s="127"/>
    </row>
    <row r="568" spans="1:12" x14ac:dyDescent="0.25">
      <c r="A568" s="78"/>
      <c r="B568" s="7"/>
      <c r="C568" s="132"/>
      <c r="D568" s="132"/>
      <c r="E568" s="121"/>
      <c r="F568" s="23"/>
      <c r="G568" s="23"/>
      <c r="H568" s="8"/>
      <c r="I568" s="79"/>
      <c r="J568" s="20"/>
      <c r="K568" s="20"/>
      <c r="L568" s="127"/>
    </row>
    <row r="569" spans="1:12" x14ac:dyDescent="0.25">
      <c r="A569" s="78"/>
      <c r="B569" s="7"/>
      <c r="C569" s="132"/>
      <c r="D569" s="132"/>
      <c r="E569" s="121"/>
      <c r="F569" s="23"/>
      <c r="G569" s="23"/>
      <c r="H569" s="8"/>
      <c r="I569" s="79"/>
      <c r="J569" s="20"/>
      <c r="K569" s="20"/>
      <c r="L569" s="127"/>
    </row>
    <row r="570" spans="1:12" x14ac:dyDescent="0.25">
      <c r="A570" s="78"/>
      <c r="B570" s="7"/>
      <c r="C570" s="132"/>
      <c r="D570" s="132"/>
      <c r="E570" s="121"/>
      <c r="F570" s="23"/>
      <c r="G570" s="23"/>
      <c r="H570" s="8"/>
      <c r="I570" s="79"/>
      <c r="J570" s="20"/>
      <c r="K570" s="20"/>
      <c r="L570" s="127"/>
    </row>
    <row r="571" spans="1:12" x14ac:dyDescent="0.25">
      <c r="A571" s="78"/>
      <c r="B571" s="7"/>
      <c r="C571" s="132"/>
      <c r="D571" s="132"/>
      <c r="E571" s="121"/>
      <c r="F571" s="23"/>
      <c r="G571" s="23"/>
      <c r="H571" s="8"/>
      <c r="I571" s="79"/>
      <c r="J571" s="20"/>
      <c r="K571" s="20"/>
      <c r="L571" s="127"/>
    </row>
    <row r="572" spans="1:12" x14ac:dyDescent="0.25">
      <c r="A572" s="78"/>
      <c r="B572" s="7"/>
      <c r="C572" s="132"/>
      <c r="D572" s="132"/>
      <c r="E572" s="121"/>
      <c r="F572" s="23"/>
      <c r="G572" s="23"/>
      <c r="H572" s="8"/>
      <c r="I572" s="79"/>
      <c r="J572" s="20"/>
      <c r="K572" s="20"/>
      <c r="L572" s="127"/>
    </row>
    <row r="573" spans="1:12" x14ac:dyDescent="0.25">
      <c r="A573" s="78"/>
      <c r="B573" s="7"/>
      <c r="C573" s="132"/>
      <c r="D573" s="132"/>
      <c r="E573" s="121"/>
      <c r="F573" s="23"/>
      <c r="G573" s="23"/>
      <c r="H573" s="8"/>
      <c r="I573" s="79"/>
      <c r="J573" s="20"/>
      <c r="K573" s="20"/>
      <c r="L573" s="127"/>
    </row>
    <row r="574" spans="1:12" x14ac:dyDescent="0.25">
      <c r="A574" s="78"/>
      <c r="B574" s="7"/>
      <c r="C574" s="132"/>
      <c r="D574" s="132"/>
      <c r="E574" s="121"/>
      <c r="F574" s="23"/>
      <c r="G574" s="23"/>
      <c r="H574" s="8"/>
      <c r="I574" s="79"/>
      <c r="J574" s="20"/>
      <c r="K574" s="20"/>
      <c r="L574" s="127"/>
    </row>
    <row r="575" spans="1:12" x14ac:dyDescent="0.25">
      <c r="A575" s="78"/>
      <c r="B575" s="7"/>
      <c r="C575" s="132"/>
      <c r="D575" s="132"/>
      <c r="E575" s="121"/>
      <c r="F575" s="23"/>
      <c r="G575" s="23"/>
      <c r="H575" s="8"/>
      <c r="I575" s="79"/>
      <c r="J575" s="20"/>
      <c r="K575" s="20"/>
      <c r="L575" s="127"/>
    </row>
    <row r="576" spans="1:12" x14ac:dyDescent="0.25">
      <c r="A576" s="78"/>
      <c r="B576" s="7"/>
      <c r="C576" s="132"/>
      <c r="D576" s="132"/>
      <c r="E576" s="121"/>
      <c r="F576" s="23"/>
      <c r="G576" s="23"/>
      <c r="H576" s="8"/>
      <c r="I576" s="79"/>
      <c r="J576" s="20"/>
      <c r="K576" s="20"/>
      <c r="L576" s="127"/>
    </row>
    <row r="577" spans="1:12" x14ac:dyDescent="0.25">
      <c r="A577" s="78"/>
      <c r="B577" s="7"/>
      <c r="C577" s="132"/>
      <c r="D577" s="132"/>
      <c r="E577" s="121"/>
      <c r="F577" s="23"/>
      <c r="G577" s="23"/>
      <c r="H577" s="8"/>
      <c r="I577" s="79"/>
      <c r="J577" s="20"/>
      <c r="K577" s="20"/>
      <c r="L577" s="127"/>
    </row>
    <row r="578" spans="1:12" x14ac:dyDescent="0.25">
      <c r="A578" s="78"/>
      <c r="B578" s="7"/>
      <c r="C578" s="132"/>
      <c r="D578" s="132"/>
      <c r="E578" s="121"/>
      <c r="F578" s="23"/>
      <c r="G578" s="23"/>
      <c r="H578" s="8"/>
      <c r="I578" s="79"/>
      <c r="J578" s="20"/>
      <c r="K578" s="20"/>
      <c r="L578" s="127"/>
    </row>
    <row r="579" spans="1:12" x14ac:dyDescent="0.25">
      <c r="A579" s="78"/>
      <c r="B579" s="7"/>
      <c r="C579" s="132"/>
      <c r="D579" s="132"/>
      <c r="E579" s="121"/>
      <c r="F579" s="23"/>
      <c r="G579" s="23"/>
      <c r="H579" s="8"/>
      <c r="I579" s="79"/>
      <c r="J579" s="20"/>
      <c r="K579" s="20"/>
      <c r="L579" s="127"/>
    </row>
    <row r="580" spans="1:12" x14ac:dyDescent="0.25">
      <c r="A580" s="78"/>
      <c r="B580" s="7"/>
      <c r="C580" s="132"/>
      <c r="D580" s="132"/>
      <c r="E580" s="121"/>
      <c r="F580" s="23"/>
      <c r="G580" s="23"/>
      <c r="H580" s="8"/>
      <c r="I580" s="79"/>
      <c r="J580" s="20"/>
      <c r="K580" s="20"/>
      <c r="L580" s="127"/>
    </row>
    <row r="581" spans="1:12" x14ac:dyDescent="0.25">
      <c r="A581" s="78"/>
      <c r="B581" s="7"/>
      <c r="C581" s="132"/>
      <c r="D581" s="132"/>
      <c r="E581" s="121"/>
      <c r="F581" s="23"/>
      <c r="G581" s="23"/>
      <c r="H581" s="8"/>
      <c r="I581" s="79"/>
      <c r="J581" s="20"/>
      <c r="K581" s="20"/>
      <c r="L581" s="127"/>
    </row>
    <row r="582" spans="1:12" x14ac:dyDescent="0.25">
      <c r="A582" s="78"/>
      <c r="B582" s="7"/>
      <c r="C582" s="132"/>
      <c r="D582" s="132"/>
      <c r="E582" s="121"/>
      <c r="F582" s="23"/>
      <c r="G582" s="23"/>
      <c r="H582" s="8"/>
      <c r="I582" s="79"/>
      <c r="J582" s="20"/>
      <c r="K582" s="20"/>
      <c r="L582" s="127"/>
    </row>
    <row r="583" spans="1:12" x14ac:dyDescent="0.25">
      <c r="A583" s="78"/>
      <c r="B583" s="7"/>
      <c r="C583" s="132"/>
      <c r="D583" s="132"/>
      <c r="E583" s="121"/>
      <c r="F583" s="23"/>
      <c r="G583" s="23"/>
      <c r="H583" s="8"/>
      <c r="I583" s="79"/>
      <c r="J583" s="20"/>
      <c r="K583" s="20"/>
      <c r="L583" s="127"/>
    </row>
    <row r="584" spans="1:12" x14ac:dyDescent="0.25">
      <c r="A584" s="78"/>
      <c r="B584" s="7"/>
      <c r="C584" s="132"/>
      <c r="D584" s="132"/>
      <c r="E584" s="121"/>
      <c r="F584" s="23"/>
      <c r="G584" s="23"/>
      <c r="H584" s="8"/>
      <c r="I584" s="79"/>
      <c r="J584" s="20"/>
      <c r="K584" s="20"/>
      <c r="L584" s="127"/>
    </row>
    <row r="585" spans="1:12" x14ac:dyDescent="0.25">
      <c r="A585" s="78"/>
      <c r="B585" s="7"/>
      <c r="C585" s="132"/>
      <c r="D585" s="132"/>
      <c r="E585" s="121"/>
      <c r="F585" s="23"/>
      <c r="G585" s="23"/>
      <c r="H585" s="8"/>
      <c r="I585" s="79"/>
      <c r="J585" s="20"/>
      <c r="K585" s="20"/>
      <c r="L585" s="127"/>
    </row>
    <row r="586" spans="1:12" x14ac:dyDescent="0.25">
      <c r="A586" s="78"/>
      <c r="B586" s="7"/>
      <c r="C586" s="132"/>
      <c r="D586" s="132"/>
      <c r="E586" s="121"/>
      <c r="F586" s="23"/>
      <c r="G586" s="23"/>
      <c r="H586" s="8"/>
      <c r="I586" s="79"/>
      <c r="J586" s="20"/>
      <c r="K586" s="20"/>
      <c r="L586" s="127"/>
    </row>
    <row r="587" spans="1:12" x14ac:dyDescent="0.25">
      <c r="A587" s="78"/>
      <c r="B587" s="7"/>
      <c r="C587" s="132"/>
      <c r="D587" s="132"/>
      <c r="E587" s="121"/>
      <c r="F587" s="23"/>
      <c r="G587" s="23"/>
      <c r="H587" s="8"/>
      <c r="I587" s="79"/>
      <c r="J587" s="20"/>
      <c r="K587" s="20"/>
      <c r="L587" s="127"/>
    </row>
    <row r="588" spans="1:12" x14ac:dyDescent="0.25">
      <c r="A588" s="78"/>
      <c r="B588" s="7"/>
      <c r="C588" s="132"/>
      <c r="D588" s="132"/>
      <c r="E588" s="121"/>
      <c r="F588" s="23"/>
      <c r="G588" s="23"/>
      <c r="H588" s="8"/>
      <c r="I588" s="79"/>
      <c r="J588" s="20"/>
      <c r="K588" s="20"/>
      <c r="L588" s="127"/>
    </row>
    <row r="589" spans="1:12" x14ac:dyDescent="0.25">
      <c r="A589" s="78"/>
      <c r="B589" s="7"/>
      <c r="C589" s="132"/>
      <c r="D589" s="132"/>
      <c r="E589" s="121"/>
      <c r="F589" s="23"/>
      <c r="G589" s="23"/>
      <c r="H589" s="8"/>
      <c r="I589" s="79"/>
      <c r="J589" s="20"/>
      <c r="K589" s="20"/>
      <c r="L589" s="127"/>
    </row>
    <row r="590" spans="1:12" x14ac:dyDescent="0.25">
      <c r="A590" s="78"/>
      <c r="B590" s="7"/>
      <c r="C590" s="132"/>
      <c r="D590" s="132"/>
      <c r="E590" s="121"/>
      <c r="F590" s="23"/>
      <c r="G590" s="23"/>
      <c r="H590" s="8"/>
      <c r="I590" s="79"/>
      <c r="J590" s="20"/>
      <c r="K590" s="20"/>
      <c r="L590" s="127"/>
    </row>
    <row r="591" spans="1:12" x14ac:dyDescent="0.25">
      <c r="A591" s="78"/>
      <c r="B591" s="7"/>
      <c r="C591" s="132"/>
      <c r="D591" s="132"/>
      <c r="E591" s="121"/>
      <c r="F591" s="23"/>
      <c r="G591" s="23"/>
      <c r="H591" s="8"/>
      <c r="I591" s="79"/>
      <c r="J591" s="20"/>
      <c r="K591" s="20"/>
      <c r="L591" s="127"/>
    </row>
    <row r="592" spans="1:12" x14ac:dyDescent="0.25">
      <c r="A592" s="78"/>
      <c r="B592" s="7"/>
      <c r="C592" s="132"/>
      <c r="D592" s="132"/>
      <c r="E592" s="121"/>
      <c r="F592" s="23"/>
      <c r="G592" s="23"/>
      <c r="H592" s="8"/>
      <c r="I592" s="79"/>
      <c r="J592" s="20"/>
      <c r="K592" s="20"/>
      <c r="L592" s="127"/>
    </row>
    <row r="593" spans="1:12" x14ac:dyDescent="0.25">
      <c r="A593" s="78"/>
      <c r="B593" s="7"/>
      <c r="C593" s="132"/>
      <c r="D593" s="132"/>
      <c r="E593" s="121"/>
      <c r="F593" s="23"/>
      <c r="G593" s="23"/>
      <c r="H593" s="8"/>
      <c r="I593" s="79"/>
      <c r="J593" s="20"/>
      <c r="K593" s="20"/>
      <c r="L593" s="127"/>
    </row>
    <row r="594" spans="1:12" x14ac:dyDescent="0.25">
      <c r="A594" s="78"/>
      <c r="B594" s="7"/>
      <c r="C594" s="132"/>
      <c r="D594" s="132"/>
      <c r="E594" s="121"/>
      <c r="F594" s="23"/>
      <c r="G594" s="23"/>
      <c r="H594" s="8"/>
      <c r="I594" s="79"/>
      <c r="J594" s="20"/>
      <c r="K594" s="20"/>
      <c r="L594" s="127"/>
    </row>
    <row r="595" spans="1:12" x14ac:dyDescent="0.25">
      <c r="A595" s="78"/>
      <c r="B595" s="7"/>
      <c r="C595" s="132"/>
      <c r="D595" s="132"/>
      <c r="E595" s="121"/>
      <c r="F595" s="23"/>
      <c r="G595" s="23"/>
      <c r="H595" s="8"/>
      <c r="I595" s="79"/>
      <c r="J595" s="20"/>
      <c r="K595" s="20"/>
      <c r="L595" s="127"/>
    </row>
    <row r="596" spans="1:12" x14ac:dyDescent="0.25">
      <c r="A596" s="78"/>
      <c r="B596" s="7"/>
      <c r="C596" s="132"/>
      <c r="D596" s="132"/>
      <c r="E596" s="121"/>
      <c r="F596" s="23"/>
      <c r="G596" s="23"/>
      <c r="H596" s="8"/>
      <c r="I596" s="79"/>
      <c r="J596" s="20"/>
      <c r="K596" s="20"/>
      <c r="L596" s="127"/>
    </row>
    <row r="597" spans="1:12" x14ac:dyDescent="0.25">
      <c r="A597" s="78"/>
      <c r="B597" s="7"/>
      <c r="C597" s="132"/>
      <c r="D597" s="132"/>
      <c r="E597" s="121"/>
      <c r="F597" s="23"/>
      <c r="G597" s="23"/>
      <c r="H597" s="8"/>
      <c r="I597" s="79"/>
      <c r="J597" s="20"/>
      <c r="K597" s="20"/>
      <c r="L597" s="127"/>
    </row>
    <row r="598" spans="1:12" x14ac:dyDescent="0.25">
      <c r="A598" s="78"/>
      <c r="B598" s="7"/>
      <c r="C598" s="132"/>
      <c r="D598" s="132"/>
      <c r="E598" s="121"/>
      <c r="F598" s="23"/>
      <c r="G598" s="23"/>
      <c r="H598" s="8"/>
      <c r="I598" s="79"/>
      <c r="J598" s="20"/>
      <c r="K598" s="20"/>
      <c r="L598" s="127"/>
    </row>
    <row r="599" spans="1:12" x14ac:dyDescent="0.25">
      <c r="A599" s="78"/>
      <c r="B599" s="7"/>
      <c r="C599" s="132"/>
      <c r="D599" s="132"/>
      <c r="E599" s="121"/>
      <c r="F599" s="23"/>
      <c r="G599" s="23"/>
      <c r="H599" s="8"/>
      <c r="I599" s="79"/>
      <c r="J599" s="20"/>
      <c r="K599" s="20"/>
      <c r="L599" s="127"/>
    </row>
    <row r="600" spans="1:12" x14ac:dyDescent="0.25">
      <c r="A600" s="78"/>
      <c r="B600" s="7"/>
      <c r="C600" s="132"/>
      <c r="D600" s="132"/>
      <c r="E600" s="121"/>
      <c r="F600" s="23"/>
      <c r="G600" s="23"/>
      <c r="H600" s="8"/>
      <c r="I600" s="79"/>
      <c r="J600" s="20"/>
      <c r="K600" s="20"/>
      <c r="L600" s="127"/>
    </row>
    <row r="601" spans="1:12" x14ac:dyDescent="0.25">
      <c r="A601" s="78"/>
      <c r="B601" s="7"/>
      <c r="C601" s="132"/>
      <c r="D601" s="132"/>
      <c r="E601" s="121"/>
      <c r="F601" s="23"/>
      <c r="G601" s="23"/>
      <c r="H601" s="8"/>
      <c r="I601" s="79"/>
      <c r="J601" s="20"/>
      <c r="K601" s="20"/>
      <c r="L601" s="127"/>
    </row>
    <row r="602" spans="1:12" x14ac:dyDescent="0.25">
      <c r="A602" s="78"/>
      <c r="B602" s="7"/>
      <c r="C602" s="132"/>
      <c r="D602" s="132"/>
      <c r="E602" s="121"/>
      <c r="F602" s="23"/>
      <c r="G602" s="23"/>
      <c r="H602" s="8"/>
      <c r="I602" s="79"/>
      <c r="J602" s="20"/>
      <c r="K602" s="20"/>
      <c r="L602" s="127"/>
    </row>
    <row r="603" spans="1:12" x14ac:dyDescent="0.25">
      <c r="A603" s="78"/>
      <c r="B603" s="7"/>
      <c r="C603" s="132"/>
      <c r="D603" s="132"/>
      <c r="E603" s="121"/>
      <c r="F603" s="23"/>
      <c r="G603" s="23"/>
      <c r="H603" s="8"/>
      <c r="I603" s="79"/>
      <c r="J603" s="20"/>
      <c r="K603" s="20"/>
      <c r="L603" s="127"/>
    </row>
    <row r="604" spans="1:12" x14ac:dyDescent="0.25">
      <c r="A604" s="78"/>
      <c r="B604" s="7"/>
      <c r="C604" s="132"/>
      <c r="D604" s="132"/>
      <c r="E604" s="121"/>
      <c r="F604" s="23"/>
      <c r="G604" s="23"/>
      <c r="H604" s="8"/>
      <c r="I604" s="79"/>
      <c r="J604" s="20"/>
      <c r="K604" s="20"/>
      <c r="L604" s="127"/>
    </row>
    <row r="605" spans="1:12" x14ac:dyDescent="0.25">
      <c r="A605" s="78"/>
      <c r="B605" s="7"/>
      <c r="C605" s="132"/>
      <c r="D605" s="132"/>
      <c r="E605" s="121"/>
      <c r="F605" s="23"/>
      <c r="G605" s="23"/>
      <c r="H605" s="8"/>
      <c r="I605" s="79"/>
      <c r="J605" s="20"/>
      <c r="K605" s="20"/>
      <c r="L605" s="127"/>
    </row>
    <row r="606" spans="1:12" x14ac:dyDescent="0.25">
      <c r="A606" s="78"/>
      <c r="B606" s="7"/>
      <c r="C606" s="132"/>
      <c r="D606" s="132"/>
      <c r="E606" s="121"/>
      <c r="F606" s="23"/>
      <c r="G606" s="23"/>
      <c r="H606" s="8"/>
      <c r="I606" s="79"/>
      <c r="J606" s="20"/>
      <c r="K606" s="20"/>
      <c r="L606" s="127"/>
    </row>
    <row r="607" spans="1:12" x14ac:dyDescent="0.25">
      <c r="A607" s="78"/>
      <c r="B607" s="7"/>
      <c r="C607" s="132"/>
      <c r="D607" s="132"/>
      <c r="E607" s="121"/>
      <c r="F607" s="23"/>
      <c r="G607" s="23"/>
      <c r="H607" s="8"/>
      <c r="I607" s="79"/>
      <c r="J607" s="20"/>
      <c r="K607" s="20"/>
      <c r="L607" s="127"/>
    </row>
    <row r="608" spans="1:12" x14ac:dyDescent="0.25">
      <c r="A608" s="78"/>
      <c r="B608" s="7"/>
      <c r="C608" s="132"/>
      <c r="D608" s="132"/>
      <c r="E608" s="121"/>
      <c r="F608" s="23"/>
      <c r="G608" s="23"/>
      <c r="H608" s="8"/>
      <c r="I608" s="79"/>
      <c r="J608" s="20"/>
      <c r="K608" s="20"/>
      <c r="L608" s="127"/>
    </row>
    <row r="609" spans="1:12" x14ac:dyDescent="0.25">
      <c r="A609" s="78"/>
      <c r="B609" s="7"/>
      <c r="C609" s="132"/>
      <c r="D609" s="132"/>
      <c r="E609" s="121"/>
      <c r="F609" s="23"/>
      <c r="G609" s="23"/>
      <c r="H609" s="8"/>
      <c r="I609" s="79"/>
      <c r="J609" s="20"/>
      <c r="K609" s="20"/>
      <c r="L609" s="127"/>
    </row>
    <row r="610" spans="1:12" x14ac:dyDescent="0.25">
      <c r="A610" s="78"/>
      <c r="B610" s="7"/>
      <c r="C610" s="132"/>
      <c r="D610" s="132"/>
      <c r="E610" s="121"/>
      <c r="F610" s="23"/>
      <c r="G610" s="23"/>
      <c r="H610" s="8"/>
      <c r="I610" s="79"/>
      <c r="J610" s="20"/>
      <c r="K610" s="20"/>
      <c r="L610" s="127"/>
    </row>
    <row r="611" spans="1:12" x14ac:dyDescent="0.25">
      <c r="A611" s="78"/>
      <c r="B611" s="7"/>
      <c r="C611" s="132"/>
      <c r="D611" s="132"/>
      <c r="E611" s="121"/>
      <c r="F611" s="23"/>
      <c r="G611" s="23"/>
      <c r="H611" s="8"/>
      <c r="I611" s="79"/>
      <c r="J611" s="20"/>
      <c r="K611" s="20"/>
      <c r="L611" s="127"/>
    </row>
    <row r="612" spans="1:12" x14ac:dyDescent="0.25">
      <c r="A612" s="78"/>
      <c r="B612" s="7"/>
      <c r="C612" s="132"/>
      <c r="D612" s="132"/>
      <c r="E612" s="121"/>
      <c r="F612" s="23"/>
      <c r="G612" s="23"/>
      <c r="H612" s="8"/>
      <c r="I612" s="79"/>
      <c r="J612" s="20"/>
      <c r="K612" s="20"/>
      <c r="L612" s="127"/>
    </row>
    <row r="613" spans="1:12" x14ac:dyDescent="0.25">
      <c r="A613" s="78"/>
      <c r="B613" s="7"/>
      <c r="C613" s="132"/>
      <c r="D613" s="132"/>
      <c r="E613" s="121"/>
      <c r="F613" s="23"/>
      <c r="G613" s="23"/>
      <c r="H613" s="8"/>
      <c r="I613" s="79"/>
      <c r="J613" s="20"/>
      <c r="K613" s="20"/>
      <c r="L613" s="127"/>
    </row>
    <row r="614" spans="1:12" x14ac:dyDescent="0.25">
      <c r="A614" s="78"/>
      <c r="B614" s="7"/>
      <c r="C614" s="132"/>
      <c r="D614" s="132"/>
      <c r="E614" s="121"/>
      <c r="F614" s="23"/>
      <c r="G614" s="23"/>
      <c r="H614" s="8"/>
      <c r="I614" s="79"/>
      <c r="J614" s="20"/>
      <c r="K614" s="20"/>
      <c r="L614" s="127"/>
    </row>
    <row r="615" spans="1:12" x14ac:dyDescent="0.25">
      <c r="A615" s="78"/>
      <c r="B615" s="7"/>
      <c r="C615" s="132"/>
      <c r="D615" s="132"/>
      <c r="E615" s="121"/>
      <c r="F615" s="23"/>
      <c r="G615" s="23"/>
      <c r="H615" s="8"/>
      <c r="I615" s="79"/>
      <c r="J615" s="20"/>
      <c r="K615" s="20"/>
      <c r="L615" s="127"/>
    </row>
    <row r="616" spans="1:12" x14ac:dyDescent="0.25">
      <c r="A616" s="78"/>
      <c r="B616" s="7"/>
      <c r="C616" s="132"/>
      <c r="D616" s="132"/>
      <c r="E616" s="121"/>
      <c r="F616" s="23"/>
      <c r="G616" s="23"/>
      <c r="H616" s="8"/>
      <c r="I616" s="79"/>
      <c r="J616" s="20"/>
      <c r="K616" s="20"/>
      <c r="L616" s="127"/>
    </row>
    <row r="617" spans="1:12" x14ac:dyDescent="0.25">
      <c r="A617" s="78"/>
      <c r="B617" s="7"/>
      <c r="C617" s="132"/>
      <c r="D617" s="132"/>
      <c r="E617" s="121"/>
      <c r="F617" s="23"/>
      <c r="G617" s="23"/>
      <c r="H617" s="8"/>
      <c r="I617" s="79"/>
      <c r="J617" s="20"/>
      <c r="K617" s="20"/>
      <c r="L617" s="127"/>
    </row>
    <row r="618" spans="1:12" x14ac:dyDescent="0.25">
      <c r="A618" s="78"/>
      <c r="B618" s="7"/>
      <c r="C618" s="132"/>
      <c r="D618" s="132"/>
      <c r="E618" s="121"/>
      <c r="F618" s="23"/>
      <c r="G618" s="23"/>
      <c r="H618" s="8"/>
      <c r="I618" s="79"/>
      <c r="J618" s="20"/>
      <c r="K618" s="20"/>
      <c r="L618" s="127"/>
    </row>
    <row r="619" spans="1:12" x14ac:dyDescent="0.25">
      <c r="A619" s="78"/>
      <c r="B619" s="7"/>
      <c r="C619" s="132"/>
      <c r="D619" s="132"/>
      <c r="E619" s="121"/>
      <c r="F619" s="23"/>
      <c r="G619" s="23"/>
      <c r="H619" s="8"/>
      <c r="I619" s="79"/>
      <c r="J619" s="20"/>
      <c r="K619" s="20"/>
      <c r="L619" s="127"/>
    </row>
    <row r="620" spans="1:12" x14ac:dyDescent="0.25">
      <c r="A620" s="78"/>
      <c r="B620" s="7"/>
      <c r="C620" s="132"/>
      <c r="D620" s="132"/>
      <c r="E620" s="121"/>
      <c r="F620" s="23"/>
      <c r="G620" s="23"/>
      <c r="H620" s="8"/>
      <c r="I620" s="79"/>
      <c r="J620" s="20"/>
      <c r="K620" s="20"/>
      <c r="L620" s="127"/>
    </row>
    <row r="621" spans="1:12" x14ac:dyDescent="0.25">
      <c r="A621" s="78"/>
      <c r="B621" s="7"/>
      <c r="C621" s="132"/>
      <c r="D621" s="132"/>
      <c r="E621" s="121"/>
      <c r="F621" s="23"/>
      <c r="G621" s="23"/>
      <c r="H621" s="8"/>
      <c r="I621" s="79"/>
      <c r="J621" s="20"/>
      <c r="K621" s="20"/>
      <c r="L621" s="127"/>
    </row>
    <row r="622" spans="1:12" x14ac:dyDescent="0.25">
      <c r="A622" s="78"/>
      <c r="B622" s="7"/>
      <c r="C622" s="132"/>
      <c r="D622" s="132"/>
      <c r="E622" s="121"/>
      <c r="F622" s="23"/>
      <c r="G622" s="23"/>
      <c r="H622" s="8"/>
      <c r="I622" s="79"/>
      <c r="J622" s="20"/>
      <c r="K622" s="20"/>
      <c r="L622" s="127"/>
    </row>
    <row r="623" spans="1:12" x14ac:dyDescent="0.25">
      <c r="A623" s="78"/>
      <c r="B623" s="7"/>
      <c r="C623" s="132"/>
      <c r="D623" s="132"/>
      <c r="E623" s="121"/>
      <c r="F623" s="23"/>
      <c r="G623" s="23"/>
      <c r="H623" s="8"/>
      <c r="I623" s="79"/>
      <c r="J623" s="20"/>
      <c r="K623" s="20"/>
      <c r="L623" s="127"/>
    </row>
    <row r="624" spans="1:12" x14ac:dyDescent="0.25">
      <c r="A624" s="78"/>
      <c r="B624" s="7"/>
      <c r="C624" s="132"/>
      <c r="D624" s="132"/>
      <c r="E624" s="121"/>
      <c r="F624" s="23"/>
      <c r="G624" s="23"/>
      <c r="H624" s="8"/>
      <c r="I624" s="79"/>
      <c r="J624" s="20"/>
      <c r="K624" s="20"/>
      <c r="L624" s="127"/>
    </row>
    <row r="625" spans="1:12" x14ac:dyDescent="0.25">
      <c r="A625" s="78"/>
      <c r="B625" s="7"/>
      <c r="C625" s="132"/>
      <c r="D625" s="132"/>
      <c r="E625" s="121"/>
      <c r="F625" s="23"/>
      <c r="G625" s="23"/>
      <c r="H625" s="8"/>
      <c r="I625" s="79"/>
      <c r="J625" s="20"/>
      <c r="K625" s="20"/>
      <c r="L625" s="127"/>
    </row>
    <row r="626" spans="1:12" x14ac:dyDescent="0.25">
      <c r="A626" s="78"/>
      <c r="B626" s="7"/>
      <c r="C626" s="132"/>
      <c r="D626" s="132"/>
      <c r="E626" s="121"/>
      <c r="F626" s="23"/>
      <c r="G626" s="23"/>
      <c r="H626" s="8"/>
      <c r="I626" s="79"/>
      <c r="J626" s="20"/>
      <c r="K626" s="20"/>
      <c r="L626" s="127"/>
    </row>
    <row r="627" spans="1:12" x14ac:dyDescent="0.25">
      <c r="A627" s="78"/>
      <c r="B627" s="7"/>
      <c r="C627" s="132"/>
      <c r="D627" s="132"/>
      <c r="E627" s="121"/>
      <c r="F627" s="23"/>
      <c r="G627" s="23"/>
      <c r="H627" s="8"/>
      <c r="I627" s="79"/>
      <c r="J627" s="20"/>
      <c r="K627" s="20"/>
      <c r="L627" s="127"/>
    </row>
    <row r="628" spans="1:12" x14ac:dyDescent="0.25">
      <c r="A628" s="78"/>
      <c r="B628" s="7"/>
      <c r="C628" s="132"/>
      <c r="D628" s="132"/>
      <c r="E628" s="121"/>
      <c r="F628" s="23"/>
      <c r="G628" s="23"/>
      <c r="H628" s="8"/>
      <c r="I628" s="79"/>
      <c r="J628" s="20"/>
      <c r="K628" s="20"/>
      <c r="L628" s="127"/>
    </row>
    <row r="629" spans="1:12" x14ac:dyDescent="0.25">
      <c r="A629" s="78"/>
      <c r="B629" s="7"/>
      <c r="C629" s="132"/>
      <c r="D629" s="132"/>
      <c r="E629" s="121"/>
      <c r="F629" s="23"/>
      <c r="G629" s="23"/>
      <c r="H629" s="8"/>
      <c r="I629" s="79"/>
      <c r="J629" s="20"/>
      <c r="K629" s="20"/>
      <c r="L629" s="127"/>
    </row>
    <row r="630" spans="1:12" x14ac:dyDescent="0.25">
      <c r="A630" s="78"/>
      <c r="B630" s="7"/>
      <c r="C630" s="132"/>
      <c r="D630" s="132"/>
      <c r="E630" s="121"/>
      <c r="F630" s="23"/>
      <c r="G630" s="23"/>
      <c r="H630" s="8"/>
      <c r="I630" s="79"/>
      <c r="J630" s="20"/>
      <c r="K630" s="20"/>
      <c r="L630" s="127"/>
    </row>
    <row r="631" spans="1:12" x14ac:dyDescent="0.25">
      <c r="A631" s="78"/>
      <c r="B631" s="7"/>
      <c r="C631" s="132"/>
      <c r="D631" s="132"/>
      <c r="E631" s="121"/>
      <c r="F631" s="23"/>
      <c r="G631" s="23"/>
      <c r="H631" s="8"/>
      <c r="I631" s="79"/>
      <c r="J631" s="20"/>
      <c r="K631" s="20"/>
      <c r="L631" s="127"/>
    </row>
    <row r="632" spans="1:12" x14ac:dyDescent="0.25">
      <c r="A632" s="78"/>
      <c r="B632" s="7"/>
      <c r="C632" s="132"/>
      <c r="D632" s="132"/>
      <c r="E632" s="121"/>
      <c r="F632" s="23"/>
      <c r="G632" s="23"/>
      <c r="H632" s="8"/>
      <c r="I632" s="79"/>
      <c r="J632" s="20"/>
      <c r="K632" s="20"/>
      <c r="L632" s="127"/>
    </row>
    <row r="633" spans="1:12" x14ac:dyDescent="0.25">
      <c r="A633" s="78"/>
      <c r="B633" s="7"/>
      <c r="C633" s="132"/>
      <c r="D633" s="132"/>
      <c r="E633" s="121"/>
      <c r="F633" s="23"/>
      <c r="G633" s="23"/>
      <c r="H633" s="8"/>
      <c r="I633" s="79"/>
      <c r="J633" s="20"/>
      <c r="K633" s="20"/>
      <c r="L633" s="127"/>
    </row>
    <row r="634" spans="1:12" x14ac:dyDescent="0.25">
      <c r="A634" s="78"/>
      <c r="B634" s="7"/>
      <c r="C634" s="132"/>
      <c r="D634" s="132"/>
      <c r="E634" s="121"/>
      <c r="F634" s="23"/>
      <c r="G634" s="23"/>
      <c r="H634" s="8"/>
      <c r="I634" s="79"/>
      <c r="J634" s="20"/>
      <c r="K634" s="20"/>
      <c r="L634" s="127"/>
    </row>
    <row r="635" spans="1:12" x14ac:dyDescent="0.25">
      <c r="A635" s="78"/>
      <c r="B635" s="7"/>
      <c r="C635" s="132"/>
      <c r="D635" s="132"/>
      <c r="E635" s="121"/>
      <c r="F635" s="23"/>
      <c r="G635" s="23"/>
      <c r="H635" s="8"/>
      <c r="I635" s="79"/>
      <c r="J635" s="20"/>
      <c r="K635" s="20"/>
      <c r="L635" s="127"/>
    </row>
    <row r="636" spans="1:12" x14ac:dyDescent="0.25">
      <c r="A636" s="78"/>
      <c r="B636" s="7"/>
      <c r="C636" s="132"/>
      <c r="D636" s="132"/>
      <c r="E636" s="121"/>
      <c r="F636" s="23"/>
      <c r="G636" s="23"/>
      <c r="H636" s="8"/>
      <c r="I636" s="79"/>
      <c r="J636" s="20"/>
      <c r="K636" s="20"/>
      <c r="L636" s="127"/>
    </row>
    <row r="637" spans="1:12" x14ac:dyDescent="0.25">
      <c r="A637" s="78"/>
      <c r="B637" s="7"/>
      <c r="C637" s="132"/>
      <c r="D637" s="132"/>
      <c r="E637" s="121"/>
      <c r="F637" s="23"/>
      <c r="G637" s="23"/>
      <c r="H637" s="8"/>
      <c r="I637" s="79"/>
      <c r="J637" s="20"/>
      <c r="K637" s="20"/>
      <c r="L637" s="127"/>
    </row>
    <row r="638" spans="1:12" x14ac:dyDescent="0.25">
      <c r="A638" s="78"/>
      <c r="B638" s="7"/>
      <c r="C638" s="132"/>
      <c r="D638" s="132"/>
      <c r="E638" s="121"/>
      <c r="F638" s="23"/>
      <c r="G638" s="23"/>
      <c r="H638" s="8"/>
      <c r="I638" s="79"/>
      <c r="J638" s="20"/>
      <c r="K638" s="20"/>
      <c r="L638" s="127"/>
    </row>
    <row r="639" spans="1:12" x14ac:dyDescent="0.25">
      <c r="A639" s="78"/>
      <c r="B639" s="7"/>
      <c r="C639" s="132"/>
      <c r="D639" s="132"/>
      <c r="E639" s="121"/>
      <c r="F639" s="23"/>
      <c r="G639" s="23"/>
      <c r="H639" s="8"/>
      <c r="I639" s="79"/>
      <c r="J639" s="20"/>
      <c r="K639" s="20"/>
      <c r="L639" s="127"/>
    </row>
    <row r="640" spans="1:12" x14ac:dyDescent="0.25">
      <c r="A640" s="78"/>
      <c r="B640" s="7"/>
      <c r="C640" s="132"/>
      <c r="D640" s="132"/>
      <c r="E640" s="121"/>
      <c r="F640" s="23"/>
      <c r="G640" s="23"/>
      <c r="H640" s="8"/>
      <c r="I640" s="79"/>
      <c r="J640" s="20"/>
      <c r="K640" s="20"/>
      <c r="L640" s="127"/>
    </row>
    <row r="641" spans="1:12" x14ac:dyDescent="0.25">
      <c r="A641" s="78"/>
      <c r="B641" s="7"/>
      <c r="C641" s="132"/>
      <c r="D641" s="132"/>
      <c r="E641" s="121"/>
      <c r="F641" s="23"/>
      <c r="G641" s="23"/>
      <c r="H641" s="8"/>
      <c r="I641" s="79"/>
      <c r="J641" s="20"/>
      <c r="K641" s="20"/>
      <c r="L641" s="127"/>
    </row>
    <row r="642" spans="1:12" x14ac:dyDescent="0.25">
      <c r="A642" s="78"/>
      <c r="B642" s="7"/>
      <c r="C642" s="132"/>
      <c r="D642" s="132"/>
      <c r="E642" s="121"/>
      <c r="F642" s="23"/>
      <c r="G642" s="23"/>
      <c r="H642" s="8"/>
      <c r="I642" s="79"/>
      <c r="J642" s="20"/>
      <c r="K642" s="20"/>
      <c r="L642" s="127"/>
    </row>
    <row r="643" spans="1:12" x14ac:dyDescent="0.25">
      <c r="A643" s="78"/>
      <c r="B643" s="7"/>
      <c r="C643" s="132"/>
      <c r="D643" s="132"/>
      <c r="E643" s="121"/>
      <c r="F643" s="23"/>
      <c r="G643" s="23"/>
      <c r="H643" s="8"/>
      <c r="I643" s="79"/>
      <c r="J643" s="20"/>
      <c r="K643" s="20"/>
      <c r="L643" s="127"/>
    </row>
    <row r="644" spans="1:12" x14ac:dyDescent="0.25">
      <c r="A644" s="78"/>
      <c r="B644" s="7"/>
      <c r="C644" s="132"/>
      <c r="D644" s="132"/>
      <c r="E644" s="121"/>
      <c r="F644" s="23"/>
      <c r="G644" s="23"/>
      <c r="H644" s="8"/>
      <c r="I644" s="79"/>
      <c r="J644" s="20"/>
      <c r="K644" s="20"/>
      <c r="L644" s="127"/>
    </row>
    <row r="645" spans="1:12" x14ac:dyDescent="0.25">
      <c r="A645" s="78"/>
      <c r="B645" s="7"/>
      <c r="C645" s="132"/>
      <c r="D645" s="132"/>
      <c r="E645" s="121"/>
      <c r="F645" s="23"/>
      <c r="G645" s="23"/>
      <c r="H645" s="8"/>
      <c r="I645" s="79"/>
      <c r="J645" s="20"/>
      <c r="K645" s="20"/>
      <c r="L645" s="127"/>
    </row>
    <row r="646" spans="1:12" x14ac:dyDescent="0.25">
      <c r="A646" s="78"/>
      <c r="B646" s="7"/>
      <c r="C646" s="132"/>
      <c r="D646" s="132"/>
      <c r="E646" s="121"/>
      <c r="F646" s="23"/>
      <c r="G646" s="23"/>
      <c r="H646" s="8"/>
      <c r="I646" s="79"/>
      <c r="J646" s="20"/>
      <c r="K646" s="20"/>
      <c r="L646" s="127"/>
    </row>
    <row r="647" spans="1:12" x14ac:dyDescent="0.25">
      <c r="A647" s="78"/>
      <c r="B647" s="7"/>
      <c r="C647" s="132"/>
      <c r="D647" s="132"/>
      <c r="E647" s="121"/>
      <c r="F647" s="23"/>
      <c r="G647" s="23"/>
      <c r="H647" s="8"/>
      <c r="I647" s="79"/>
      <c r="J647" s="20"/>
      <c r="K647" s="20"/>
      <c r="L647" s="127"/>
    </row>
    <row r="648" spans="1:12" x14ac:dyDescent="0.25">
      <c r="A648" s="78"/>
      <c r="B648" s="7"/>
      <c r="C648" s="132"/>
      <c r="D648" s="132"/>
      <c r="E648" s="121"/>
      <c r="F648" s="23"/>
      <c r="G648" s="23"/>
      <c r="H648" s="8"/>
      <c r="I648" s="79"/>
      <c r="J648" s="20"/>
      <c r="K648" s="20"/>
      <c r="L648" s="127"/>
    </row>
    <row r="649" spans="1:12" x14ac:dyDescent="0.25">
      <c r="A649" s="78"/>
      <c r="B649" s="7"/>
      <c r="C649" s="132"/>
      <c r="D649" s="132"/>
      <c r="E649" s="121"/>
      <c r="F649" s="23"/>
      <c r="G649" s="23"/>
      <c r="H649" s="8"/>
      <c r="I649" s="79"/>
      <c r="J649" s="20"/>
      <c r="K649" s="20"/>
      <c r="L649" s="127"/>
    </row>
    <row r="650" spans="1:12" x14ac:dyDescent="0.25">
      <c r="A650" s="78"/>
      <c r="B650" s="7"/>
      <c r="C650" s="132"/>
      <c r="D650" s="132"/>
      <c r="E650" s="121"/>
      <c r="F650" s="23"/>
      <c r="G650" s="23"/>
      <c r="H650" s="8"/>
      <c r="I650" s="79"/>
      <c r="J650" s="20"/>
      <c r="K650" s="20"/>
      <c r="L650" s="127"/>
    </row>
    <row r="651" spans="1:12" x14ac:dyDescent="0.25">
      <c r="A651" s="78"/>
      <c r="B651" s="7"/>
      <c r="C651" s="132"/>
      <c r="D651" s="132"/>
      <c r="E651" s="121"/>
      <c r="F651" s="23"/>
      <c r="G651" s="23"/>
      <c r="H651" s="8"/>
      <c r="I651" s="79"/>
      <c r="J651" s="20"/>
      <c r="K651" s="20"/>
      <c r="L651" s="127"/>
    </row>
    <row r="652" spans="1:12" x14ac:dyDescent="0.25">
      <c r="A652" s="78"/>
      <c r="B652" s="7"/>
      <c r="C652" s="132"/>
      <c r="D652" s="132"/>
      <c r="E652" s="121"/>
      <c r="F652" s="23"/>
      <c r="G652" s="23"/>
      <c r="H652" s="8"/>
      <c r="I652" s="79"/>
      <c r="J652" s="20"/>
      <c r="K652" s="20"/>
      <c r="L652" s="127"/>
    </row>
    <row r="653" spans="1:12" x14ac:dyDescent="0.25">
      <c r="A653" s="78"/>
      <c r="B653" s="7"/>
      <c r="C653" s="132"/>
      <c r="D653" s="132"/>
      <c r="E653" s="121"/>
      <c r="F653" s="23"/>
      <c r="G653" s="23"/>
      <c r="H653" s="8"/>
      <c r="I653" s="79"/>
      <c r="J653" s="20"/>
      <c r="K653" s="20"/>
      <c r="L653" s="127"/>
    </row>
    <row r="654" spans="1:12" x14ac:dyDescent="0.25">
      <c r="A654" s="78"/>
      <c r="B654" s="7"/>
      <c r="C654" s="132"/>
      <c r="D654" s="132"/>
      <c r="E654" s="121"/>
      <c r="F654" s="23"/>
      <c r="G654" s="23"/>
      <c r="H654" s="8"/>
      <c r="I654" s="79"/>
      <c r="J654" s="20"/>
      <c r="K654" s="20"/>
      <c r="L654" s="127"/>
    </row>
    <row r="655" spans="1:12" x14ac:dyDescent="0.25">
      <c r="A655" s="78"/>
      <c r="B655" s="7"/>
      <c r="C655" s="132"/>
      <c r="D655" s="132"/>
      <c r="E655" s="121"/>
      <c r="F655" s="23"/>
      <c r="G655" s="23"/>
      <c r="H655" s="8"/>
      <c r="I655" s="79"/>
      <c r="J655" s="20"/>
      <c r="K655" s="20"/>
      <c r="L655" s="127"/>
    </row>
    <row r="656" spans="1:12" x14ac:dyDescent="0.25">
      <c r="A656" s="78"/>
      <c r="B656" s="7"/>
      <c r="C656" s="132"/>
      <c r="D656" s="132"/>
      <c r="E656" s="121"/>
      <c r="F656" s="23"/>
      <c r="G656" s="23"/>
      <c r="H656" s="8"/>
      <c r="I656" s="79"/>
      <c r="J656" s="20"/>
      <c r="K656" s="20"/>
      <c r="L656" s="127"/>
    </row>
    <row r="657" spans="1:12" x14ac:dyDescent="0.25">
      <c r="A657" s="78"/>
      <c r="B657" s="7"/>
      <c r="C657" s="132"/>
      <c r="D657" s="132"/>
      <c r="E657" s="121"/>
      <c r="F657" s="23"/>
      <c r="G657" s="23"/>
      <c r="H657" s="8"/>
      <c r="I657" s="79"/>
      <c r="J657" s="20"/>
      <c r="K657" s="20"/>
      <c r="L657" s="127"/>
    </row>
    <row r="658" spans="1:12" x14ac:dyDescent="0.25">
      <c r="A658" s="78"/>
      <c r="B658" s="7"/>
      <c r="C658" s="132"/>
      <c r="D658" s="132"/>
      <c r="E658" s="121"/>
      <c r="F658" s="23"/>
      <c r="G658" s="23"/>
      <c r="H658" s="8"/>
      <c r="I658" s="79"/>
      <c r="J658" s="20"/>
      <c r="K658" s="20"/>
      <c r="L658" s="127"/>
    </row>
    <row r="659" spans="1:12" x14ac:dyDescent="0.25">
      <c r="A659" s="78"/>
      <c r="B659" s="7"/>
      <c r="C659" s="132"/>
      <c r="D659" s="132"/>
      <c r="E659" s="121"/>
      <c r="F659" s="23"/>
      <c r="G659" s="23"/>
      <c r="H659" s="8"/>
      <c r="I659" s="79"/>
      <c r="J659" s="20"/>
      <c r="K659" s="20"/>
      <c r="L659" s="127"/>
    </row>
    <row r="660" spans="1:12" x14ac:dyDescent="0.25">
      <c r="A660" s="78"/>
      <c r="B660" s="7"/>
      <c r="C660" s="132"/>
      <c r="D660" s="132"/>
      <c r="E660" s="121"/>
      <c r="F660" s="23"/>
      <c r="G660" s="23"/>
      <c r="H660" s="8"/>
      <c r="I660" s="79"/>
      <c r="J660" s="20"/>
      <c r="K660" s="20"/>
      <c r="L660" s="127"/>
    </row>
    <row r="661" spans="1:12" x14ac:dyDescent="0.25">
      <c r="A661" s="78"/>
      <c r="B661" s="7"/>
      <c r="C661" s="132"/>
      <c r="D661" s="132"/>
      <c r="E661" s="121"/>
      <c r="F661" s="23"/>
      <c r="G661" s="23"/>
      <c r="H661" s="8"/>
      <c r="I661" s="79"/>
      <c r="J661" s="20"/>
      <c r="K661" s="20"/>
      <c r="L661" s="127"/>
    </row>
    <row r="662" spans="1:12" x14ac:dyDescent="0.25">
      <c r="A662" s="78"/>
      <c r="B662" s="7"/>
      <c r="C662" s="132"/>
      <c r="D662" s="132"/>
      <c r="E662" s="121"/>
      <c r="F662" s="23"/>
      <c r="G662" s="23"/>
      <c r="H662" s="8"/>
      <c r="I662" s="79"/>
      <c r="J662" s="20"/>
      <c r="K662" s="20"/>
      <c r="L662" s="127"/>
    </row>
    <row r="663" spans="1:12" x14ac:dyDescent="0.25">
      <c r="A663" s="78"/>
      <c r="B663" s="7"/>
      <c r="C663" s="132"/>
      <c r="D663" s="132"/>
      <c r="E663" s="121"/>
      <c r="F663" s="23"/>
      <c r="G663" s="23"/>
      <c r="H663" s="8"/>
      <c r="I663" s="79"/>
      <c r="J663" s="20"/>
      <c r="K663" s="20"/>
      <c r="L663" s="127"/>
    </row>
    <row r="664" spans="1:12" x14ac:dyDescent="0.25">
      <c r="A664" s="78"/>
      <c r="B664" s="7"/>
      <c r="C664" s="132"/>
      <c r="D664" s="132"/>
      <c r="E664" s="121"/>
      <c r="F664" s="23"/>
      <c r="G664" s="23"/>
      <c r="H664" s="8"/>
      <c r="I664" s="79"/>
      <c r="J664" s="20"/>
      <c r="K664" s="20"/>
      <c r="L664" s="127"/>
    </row>
    <row r="665" spans="1:12" x14ac:dyDescent="0.25">
      <c r="A665" s="78"/>
      <c r="B665" s="7"/>
      <c r="C665" s="132"/>
      <c r="D665" s="132"/>
      <c r="E665" s="121"/>
      <c r="F665" s="23"/>
      <c r="G665" s="23"/>
      <c r="H665" s="8"/>
      <c r="I665" s="79"/>
      <c r="J665" s="20"/>
      <c r="K665" s="20"/>
      <c r="L665" s="127"/>
    </row>
    <row r="666" spans="1:12" x14ac:dyDescent="0.25">
      <c r="A666" s="78"/>
      <c r="B666" s="7"/>
      <c r="C666" s="132"/>
      <c r="D666" s="132"/>
      <c r="E666" s="121"/>
      <c r="F666" s="23"/>
      <c r="G666" s="23"/>
      <c r="H666" s="8"/>
      <c r="I666" s="79"/>
      <c r="J666" s="20"/>
      <c r="K666" s="20"/>
      <c r="L666" s="127"/>
    </row>
    <row r="667" spans="1:12" x14ac:dyDescent="0.25">
      <c r="A667" s="78"/>
      <c r="B667" s="7"/>
      <c r="C667" s="132"/>
      <c r="D667" s="132"/>
      <c r="E667" s="121"/>
      <c r="F667" s="23"/>
      <c r="G667" s="23"/>
      <c r="H667" s="8"/>
      <c r="I667" s="79"/>
      <c r="J667" s="20"/>
      <c r="K667" s="20"/>
      <c r="L667" s="127"/>
    </row>
    <row r="668" spans="1:12" x14ac:dyDescent="0.25">
      <c r="A668" s="78"/>
      <c r="B668" s="7"/>
      <c r="C668" s="132"/>
      <c r="D668" s="132"/>
      <c r="E668" s="121"/>
      <c r="F668" s="23"/>
      <c r="G668" s="23"/>
      <c r="H668" s="8"/>
      <c r="I668" s="79"/>
      <c r="J668" s="20"/>
      <c r="K668" s="20"/>
      <c r="L668" s="127"/>
    </row>
    <row r="669" spans="1:12" x14ac:dyDescent="0.25">
      <c r="A669" s="78"/>
      <c r="B669" s="7"/>
      <c r="C669" s="132"/>
      <c r="D669" s="132"/>
      <c r="E669" s="121"/>
      <c r="F669" s="23"/>
      <c r="G669" s="23"/>
      <c r="H669" s="8"/>
      <c r="I669" s="79"/>
      <c r="J669" s="20"/>
      <c r="K669" s="20"/>
      <c r="L669" s="127"/>
    </row>
    <row r="670" spans="1:12" x14ac:dyDescent="0.25">
      <c r="A670" s="78"/>
      <c r="B670" s="7"/>
      <c r="C670" s="132"/>
      <c r="D670" s="132"/>
      <c r="E670" s="121"/>
      <c r="F670" s="23"/>
      <c r="G670" s="23"/>
      <c r="H670" s="8"/>
      <c r="I670" s="79"/>
      <c r="J670" s="20"/>
      <c r="K670" s="20"/>
      <c r="L670" s="127"/>
    </row>
    <row r="671" spans="1:12" x14ac:dyDescent="0.25">
      <c r="A671" s="78"/>
      <c r="B671" s="7"/>
      <c r="C671" s="132"/>
      <c r="D671" s="132"/>
      <c r="E671" s="121"/>
      <c r="F671" s="23"/>
      <c r="G671" s="23"/>
      <c r="H671" s="8"/>
      <c r="I671" s="79"/>
      <c r="J671" s="20"/>
      <c r="K671" s="20"/>
      <c r="L671" s="127"/>
    </row>
    <row r="672" spans="1:12" x14ac:dyDescent="0.25">
      <c r="A672" s="78"/>
      <c r="B672" s="7"/>
      <c r="C672" s="132"/>
      <c r="D672" s="132"/>
      <c r="E672" s="121"/>
      <c r="F672" s="23"/>
      <c r="G672" s="23"/>
      <c r="H672" s="8"/>
      <c r="I672" s="79"/>
      <c r="J672" s="20"/>
      <c r="K672" s="20"/>
      <c r="L672" s="127"/>
    </row>
    <row r="673" spans="1:12" x14ac:dyDescent="0.25">
      <c r="A673" s="78"/>
      <c r="B673" s="7"/>
      <c r="C673" s="132"/>
      <c r="D673" s="132"/>
      <c r="E673" s="121"/>
      <c r="F673" s="23"/>
      <c r="G673" s="23"/>
      <c r="H673" s="8"/>
      <c r="I673" s="79"/>
      <c r="J673" s="20"/>
      <c r="K673" s="20"/>
      <c r="L673" s="127"/>
    </row>
    <row r="674" spans="1:12" x14ac:dyDescent="0.25">
      <c r="A674" s="78"/>
      <c r="B674" s="7"/>
      <c r="C674" s="132"/>
      <c r="D674" s="132"/>
      <c r="E674" s="121"/>
      <c r="F674" s="23"/>
      <c r="G674" s="23"/>
      <c r="H674" s="8"/>
      <c r="I674" s="79"/>
      <c r="J674" s="20"/>
      <c r="K674" s="20"/>
      <c r="L674" s="127"/>
    </row>
    <row r="675" spans="1:12" x14ac:dyDescent="0.25">
      <c r="A675" s="78"/>
      <c r="B675" s="7"/>
      <c r="C675" s="132"/>
      <c r="D675" s="132"/>
      <c r="E675" s="121"/>
      <c r="F675" s="23"/>
      <c r="G675" s="23"/>
      <c r="H675" s="8"/>
      <c r="I675" s="79"/>
      <c r="J675" s="20"/>
      <c r="K675" s="20"/>
      <c r="L675" s="127"/>
    </row>
    <row r="676" spans="1:12" x14ac:dyDescent="0.25">
      <c r="A676" s="78"/>
      <c r="B676" s="7"/>
      <c r="C676" s="132"/>
      <c r="D676" s="132"/>
      <c r="E676" s="121"/>
      <c r="F676" s="23"/>
      <c r="G676" s="23"/>
      <c r="H676" s="8"/>
      <c r="I676" s="79"/>
      <c r="J676" s="20"/>
      <c r="K676" s="20"/>
      <c r="L676" s="127"/>
    </row>
    <row r="677" spans="1:12" x14ac:dyDescent="0.25">
      <c r="A677" s="78"/>
      <c r="B677" s="7"/>
      <c r="C677" s="132"/>
      <c r="D677" s="132"/>
      <c r="E677" s="121"/>
      <c r="F677" s="23"/>
      <c r="G677" s="23"/>
      <c r="H677" s="8"/>
      <c r="I677" s="79"/>
      <c r="J677" s="20"/>
      <c r="K677" s="20"/>
      <c r="L677" s="127"/>
    </row>
    <row r="678" spans="1:12" x14ac:dyDescent="0.25">
      <c r="A678" s="78"/>
      <c r="B678" s="7"/>
      <c r="C678" s="132"/>
      <c r="D678" s="132"/>
      <c r="E678" s="121"/>
      <c r="F678" s="23"/>
      <c r="G678" s="23"/>
      <c r="H678" s="8"/>
      <c r="I678" s="79"/>
      <c r="J678" s="20"/>
      <c r="K678" s="20"/>
      <c r="L678" s="127"/>
    </row>
    <row r="679" spans="1:12" x14ac:dyDescent="0.25">
      <c r="A679" s="78"/>
      <c r="B679" s="7"/>
      <c r="C679" s="132"/>
      <c r="D679" s="132"/>
      <c r="E679" s="121"/>
      <c r="F679" s="23"/>
      <c r="G679" s="23"/>
      <c r="H679" s="8"/>
      <c r="I679" s="79"/>
      <c r="J679" s="20"/>
      <c r="K679" s="20"/>
      <c r="L679" s="127"/>
    </row>
    <row r="680" spans="1:12" x14ac:dyDescent="0.25">
      <c r="A680" s="78"/>
      <c r="B680" s="7"/>
      <c r="C680" s="132"/>
      <c r="D680" s="132"/>
      <c r="E680" s="121"/>
      <c r="F680" s="23"/>
      <c r="G680" s="23"/>
      <c r="H680" s="8"/>
      <c r="I680" s="79"/>
      <c r="J680" s="20"/>
      <c r="K680" s="20"/>
      <c r="L680" s="127"/>
    </row>
    <row r="681" spans="1:12" x14ac:dyDescent="0.25">
      <c r="A681" s="78"/>
      <c r="B681" s="7"/>
      <c r="C681" s="132"/>
      <c r="D681" s="132"/>
      <c r="E681" s="121"/>
      <c r="F681" s="23"/>
      <c r="G681" s="23"/>
      <c r="H681" s="8"/>
      <c r="I681" s="79"/>
      <c r="J681" s="20"/>
      <c r="K681" s="20"/>
      <c r="L681" s="127"/>
    </row>
    <row r="682" spans="1:12" x14ac:dyDescent="0.25">
      <c r="A682" s="78"/>
      <c r="B682" s="7"/>
      <c r="C682" s="132"/>
      <c r="D682" s="132"/>
      <c r="E682" s="121"/>
      <c r="F682" s="23"/>
      <c r="G682" s="23"/>
      <c r="H682" s="8"/>
      <c r="I682" s="79"/>
      <c r="J682" s="20"/>
      <c r="K682" s="20"/>
      <c r="L682" s="127"/>
    </row>
    <row r="683" spans="1:12" x14ac:dyDescent="0.25">
      <c r="A683" s="78"/>
      <c r="B683" s="7"/>
      <c r="C683" s="132"/>
      <c r="D683" s="132"/>
      <c r="E683" s="121"/>
      <c r="F683" s="23"/>
      <c r="G683" s="23"/>
      <c r="H683" s="8"/>
      <c r="I683" s="79"/>
      <c r="J683" s="20"/>
      <c r="K683" s="20"/>
      <c r="L683" s="127"/>
    </row>
    <row r="684" spans="1:12" x14ac:dyDescent="0.25">
      <c r="A684" s="78"/>
      <c r="B684" s="7"/>
      <c r="C684" s="132"/>
      <c r="D684" s="132"/>
      <c r="E684" s="121"/>
      <c r="F684" s="23"/>
      <c r="G684" s="23"/>
      <c r="H684" s="8"/>
      <c r="I684" s="79"/>
      <c r="J684" s="20"/>
      <c r="K684" s="20"/>
      <c r="L684" s="127"/>
    </row>
    <row r="685" spans="1:12" x14ac:dyDescent="0.25">
      <c r="A685" s="78"/>
      <c r="B685" s="7"/>
      <c r="C685" s="132"/>
      <c r="D685" s="132"/>
      <c r="E685" s="121"/>
      <c r="F685" s="23"/>
      <c r="G685" s="23"/>
      <c r="H685" s="8"/>
      <c r="I685" s="79"/>
      <c r="J685" s="20"/>
      <c r="K685" s="20"/>
      <c r="L685" s="127"/>
    </row>
    <row r="686" spans="1:12" x14ac:dyDescent="0.25">
      <c r="A686" s="78"/>
      <c r="B686" s="7"/>
      <c r="C686" s="132"/>
      <c r="D686" s="132"/>
      <c r="E686" s="121"/>
      <c r="F686" s="23"/>
      <c r="G686" s="23"/>
      <c r="H686" s="8"/>
      <c r="I686" s="79"/>
      <c r="J686" s="20"/>
      <c r="K686" s="20"/>
      <c r="L686" s="127"/>
    </row>
    <row r="687" spans="1:12" x14ac:dyDescent="0.25">
      <c r="A687" s="78"/>
      <c r="B687" s="7"/>
      <c r="C687" s="132"/>
      <c r="D687" s="132"/>
      <c r="E687" s="121"/>
      <c r="F687" s="23"/>
      <c r="G687" s="23"/>
      <c r="H687" s="8"/>
      <c r="I687" s="79"/>
      <c r="J687" s="20"/>
      <c r="K687" s="20"/>
      <c r="L687" s="127"/>
    </row>
    <row r="688" spans="1:12" x14ac:dyDescent="0.25">
      <c r="A688" s="78"/>
      <c r="B688" s="7"/>
      <c r="C688" s="132"/>
      <c r="D688" s="132"/>
      <c r="E688" s="121"/>
      <c r="F688" s="23"/>
      <c r="G688" s="23"/>
      <c r="H688" s="8"/>
      <c r="I688" s="79"/>
      <c r="J688" s="20"/>
      <c r="K688" s="20"/>
      <c r="L688" s="127"/>
    </row>
    <row r="689" spans="1:12" x14ac:dyDescent="0.25">
      <c r="A689" s="78"/>
      <c r="B689" s="7"/>
      <c r="C689" s="132"/>
      <c r="D689" s="132"/>
      <c r="E689" s="121"/>
      <c r="F689" s="23"/>
      <c r="G689" s="23"/>
      <c r="H689" s="8"/>
      <c r="I689" s="79"/>
      <c r="J689" s="20"/>
      <c r="K689" s="20"/>
      <c r="L689" s="127"/>
    </row>
    <row r="690" spans="1:12" x14ac:dyDescent="0.25">
      <c r="A690" s="78"/>
      <c r="B690" s="7"/>
      <c r="C690" s="132"/>
      <c r="D690" s="132"/>
      <c r="E690" s="121"/>
      <c r="F690" s="23"/>
      <c r="G690" s="23"/>
      <c r="H690" s="8"/>
      <c r="I690" s="79"/>
      <c r="J690" s="20"/>
      <c r="K690" s="20"/>
      <c r="L690" s="127"/>
    </row>
    <row r="691" spans="1:12" x14ac:dyDescent="0.25">
      <c r="A691" s="78"/>
      <c r="B691" s="7"/>
      <c r="C691" s="132"/>
      <c r="D691" s="132"/>
      <c r="E691" s="121"/>
      <c r="F691" s="23"/>
      <c r="G691" s="23"/>
      <c r="H691" s="8"/>
      <c r="I691" s="79"/>
      <c r="J691" s="20"/>
      <c r="K691" s="20"/>
      <c r="L691" s="127"/>
    </row>
    <row r="692" spans="1:12" x14ac:dyDescent="0.25">
      <c r="A692" s="78"/>
      <c r="B692" s="7"/>
      <c r="C692" s="132"/>
      <c r="D692" s="132"/>
      <c r="E692" s="121"/>
      <c r="F692" s="23"/>
      <c r="G692" s="23"/>
      <c r="H692" s="8"/>
      <c r="I692" s="79"/>
      <c r="J692" s="20"/>
      <c r="K692" s="20"/>
      <c r="L692" s="127"/>
    </row>
    <row r="693" spans="1:12" x14ac:dyDescent="0.25">
      <c r="A693" s="78"/>
      <c r="B693" s="7"/>
      <c r="C693" s="132"/>
      <c r="D693" s="132"/>
      <c r="E693" s="121"/>
      <c r="F693" s="23"/>
      <c r="G693" s="23"/>
      <c r="H693" s="8"/>
      <c r="I693" s="79"/>
      <c r="J693" s="20"/>
      <c r="K693" s="20"/>
      <c r="L693" s="127"/>
    </row>
    <row r="694" spans="1:12" x14ac:dyDescent="0.25">
      <c r="A694" s="78"/>
      <c r="B694" s="7"/>
      <c r="C694" s="132"/>
      <c r="D694" s="132"/>
      <c r="E694" s="121"/>
      <c r="F694" s="23"/>
      <c r="G694" s="23"/>
      <c r="H694" s="8"/>
      <c r="I694" s="79"/>
      <c r="J694" s="20"/>
      <c r="K694" s="20"/>
      <c r="L694" s="127"/>
    </row>
    <row r="695" spans="1:12" x14ac:dyDescent="0.25">
      <c r="A695" s="78"/>
      <c r="B695" s="7"/>
      <c r="C695" s="132"/>
      <c r="D695" s="132"/>
      <c r="E695" s="121"/>
      <c r="F695" s="23"/>
      <c r="G695" s="23"/>
      <c r="H695" s="8"/>
      <c r="I695" s="79"/>
      <c r="J695" s="20"/>
      <c r="K695" s="20"/>
      <c r="L695" s="127"/>
    </row>
    <row r="696" spans="1:12" x14ac:dyDescent="0.25">
      <c r="A696" s="78"/>
      <c r="B696" s="7"/>
      <c r="C696" s="132"/>
      <c r="D696" s="132"/>
      <c r="E696" s="121"/>
      <c r="F696" s="23"/>
      <c r="G696" s="23"/>
      <c r="H696" s="8"/>
      <c r="I696" s="79"/>
      <c r="J696" s="20"/>
      <c r="K696" s="20"/>
      <c r="L696" s="127"/>
    </row>
    <row r="697" spans="1:12" x14ac:dyDescent="0.25">
      <c r="A697" s="78"/>
      <c r="B697" s="7"/>
      <c r="C697" s="132"/>
      <c r="D697" s="132"/>
      <c r="E697" s="121"/>
      <c r="F697" s="23"/>
      <c r="G697" s="23"/>
      <c r="H697" s="8"/>
      <c r="I697" s="79"/>
      <c r="J697" s="20"/>
      <c r="K697" s="20"/>
      <c r="L697" s="127"/>
    </row>
    <row r="698" spans="1:12" x14ac:dyDescent="0.25">
      <c r="A698" s="78"/>
      <c r="B698" s="7"/>
      <c r="C698" s="132"/>
      <c r="D698" s="132"/>
      <c r="E698" s="121"/>
      <c r="F698" s="23"/>
      <c r="G698" s="23"/>
      <c r="H698" s="8"/>
      <c r="I698" s="79"/>
      <c r="J698" s="20"/>
      <c r="K698" s="20"/>
      <c r="L698" s="127"/>
    </row>
    <row r="699" spans="1:12" x14ac:dyDescent="0.25">
      <c r="A699" s="78"/>
      <c r="B699" s="7"/>
      <c r="C699" s="132"/>
      <c r="D699" s="132"/>
      <c r="E699" s="121"/>
      <c r="F699" s="23"/>
      <c r="G699" s="23"/>
      <c r="H699" s="8"/>
      <c r="I699" s="79"/>
      <c r="J699" s="20"/>
      <c r="K699" s="20"/>
      <c r="L699" s="127"/>
    </row>
    <row r="700" spans="1:12" x14ac:dyDescent="0.25">
      <c r="A700" s="78"/>
      <c r="B700" s="7"/>
      <c r="C700" s="132"/>
      <c r="D700" s="132"/>
      <c r="E700" s="121"/>
      <c r="F700" s="23"/>
      <c r="G700" s="23"/>
      <c r="H700" s="8"/>
      <c r="I700" s="79"/>
      <c r="J700" s="20"/>
      <c r="K700" s="20"/>
      <c r="L700" s="127"/>
    </row>
    <row r="701" spans="1:12" x14ac:dyDescent="0.25">
      <c r="A701" s="78"/>
      <c r="B701" s="7"/>
      <c r="C701" s="132"/>
      <c r="D701" s="132"/>
      <c r="E701" s="121"/>
      <c r="F701" s="23"/>
      <c r="G701" s="23"/>
      <c r="H701" s="8"/>
      <c r="I701" s="79"/>
      <c r="J701" s="20"/>
      <c r="K701" s="20"/>
      <c r="L701" s="127"/>
    </row>
    <row r="702" spans="1:12" x14ac:dyDescent="0.25">
      <c r="A702" s="78"/>
      <c r="B702" s="7"/>
      <c r="C702" s="132"/>
      <c r="D702" s="132"/>
      <c r="E702" s="121"/>
      <c r="F702" s="23"/>
      <c r="G702" s="23"/>
      <c r="H702" s="8"/>
      <c r="I702" s="79"/>
      <c r="J702" s="20"/>
      <c r="K702" s="20"/>
      <c r="L702" s="127"/>
    </row>
    <row r="703" spans="1:12" x14ac:dyDescent="0.25">
      <c r="A703" s="78"/>
      <c r="B703" s="7"/>
      <c r="C703" s="132"/>
      <c r="D703" s="132"/>
      <c r="E703" s="121"/>
      <c r="F703" s="23"/>
      <c r="G703" s="23"/>
      <c r="H703" s="8"/>
      <c r="I703" s="79"/>
      <c r="J703" s="20"/>
      <c r="K703" s="20"/>
      <c r="L703" s="127"/>
    </row>
    <row r="704" spans="1:12" x14ac:dyDescent="0.25">
      <c r="A704" s="78"/>
      <c r="B704" s="7"/>
      <c r="C704" s="132"/>
      <c r="D704" s="132"/>
      <c r="E704" s="121"/>
      <c r="F704" s="23"/>
      <c r="G704" s="23"/>
      <c r="H704" s="8"/>
      <c r="I704" s="79"/>
      <c r="J704" s="20"/>
      <c r="K704" s="20"/>
      <c r="L704" s="127"/>
    </row>
    <row r="705" spans="1:12" x14ac:dyDescent="0.25">
      <c r="A705" s="78"/>
      <c r="B705" s="7"/>
      <c r="C705" s="132"/>
      <c r="D705" s="132"/>
      <c r="E705" s="121"/>
      <c r="F705" s="23"/>
      <c r="G705" s="23"/>
      <c r="H705" s="8"/>
      <c r="I705" s="79"/>
      <c r="J705" s="20"/>
      <c r="K705" s="20"/>
      <c r="L705" s="127"/>
    </row>
    <row r="706" spans="1:12" x14ac:dyDescent="0.25">
      <c r="A706" s="78"/>
      <c r="B706" s="7"/>
      <c r="C706" s="132"/>
      <c r="D706" s="132"/>
      <c r="E706" s="121"/>
      <c r="F706" s="23"/>
      <c r="G706" s="23"/>
      <c r="H706" s="8"/>
      <c r="I706" s="79"/>
      <c r="J706" s="20"/>
      <c r="K706" s="20"/>
      <c r="L706" s="127"/>
    </row>
    <row r="707" spans="1:12" x14ac:dyDescent="0.25">
      <c r="A707" s="78"/>
      <c r="B707" s="7"/>
      <c r="C707" s="132"/>
      <c r="D707" s="132"/>
      <c r="E707" s="121"/>
      <c r="F707" s="23"/>
      <c r="G707" s="23"/>
      <c r="H707" s="8"/>
      <c r="I707" s="79"/>
      <c r="J707" s="20"/>
      <c r="K707" s="20"/>
      <c r="L707" s="127"/>
    </row>
    <row r="708" spans="1:12" x14ac:dyDescent="0.25">
      <c r="A708" s="78"/>
      <c r="B708" s="7"/>
      <c r="C708" s="132"/>
      <c r="D708" s="132"/>
      <c r="E708" s="121"/>
      <c r="F708" s="23"/>
      <c r="G708" s="23"/>
      <c r="H708" s="8"/>
      <c r="I708" s="79"/>
      <c r="J708" s="20"/>
      <c r="K708" s="20"/>
      <c r="L708" s="127"/>
    </row>
    <row r="709" spans="1:12" x14ac:dyDescent="0.25">
      <c r="A709" s="78"/>
      <c r="B709" s="7"/>
      <c r="C709" s="132"/>
      <c r="D709" s="132"/>
      <c r="E709" s="121"/>
      <c r="F709" s="23"/>
      <c r="G709" s="23"/>
      <c r="H709" s="8"/>
      <c r="I709" s="79"/>
      <c r="J709" s="20"/>
      <c r="K709" s="20"/>
      <c r="L709" s="127"/>
    </row>
    <row r="710" spans="1:12" x14ac:dyDescent="0.25">
      <c r="A710" s="78"/>
      <c r="B710" s="7"/>
      <c r="C710" s="132"/>
      <c r="D710" s="132"/>
      <c r="E710" s="121"/>
      <c r="F710" s="23"/>
      <c r="G710" s="23"/>
      <c r="H710" s="8"/>
      <c r="I710" s="79"/>
      <c r="J710" s="20"/>
      <c r="K710" s="20"/>
      <c r="L710" s="127"/>
    </row>
    <row r="711" spans="1:12" x14ac:dyDescent="0.25">
      <c r="A711" s="78"/>
      <c r="B711" s="7"/>
      <c r="C711" s="132"/>
      <c r="D711" s="132"/>
      <c r="E711" s="121"/>
      <c r="F711" s="23"/>
      <c r="G711" s="23"/>
      <c r="H711" s="8"/>
      <c r="I711" s="79"/>
      <c r="J711" s="20"/>
      <c r="K711" s="20"/>
      <c r="L711" s="127"/>
    </row>
    <row r="712" spans="1:12" x14ac:dyDescent="0.25">
      <c r="A712" s="78"/>
      <c r="B712" s="7"/>
      <c r="C712" s="132"/>
      <c r="D712" s="132"/>
      <c r="E712" s="121"/>
      <c r="F712" s="23"/>
      <c r="G712" s="23"/>
      <c r="H712" s="8"/>
      <c r="I712" s="79"/>
      <c r="J712" s="20"/>
      <c r="K712" s="20"/>
      <c r="L712" s="127"/>
    </row>
    <row r="713" spans="1:12" x14ac:dyDescent="0.25">
      <c r="A713" s="78"/>
      <c r="B713" s="7"/>
      <c r="C713" s="132"/>
      <c r="D713" s="132"/>
      <c r="E713" s="121"/>
      <c r="F713" s="23"/>
      <c r="G713" s="23"/>
      <c r="H713" s="8"/>
      <c r="I713" s="79"/>
      <c r="J713" s="20"/>
      <c r="K713" s="20"/>
      <c r="L713" s="127"/>
    </row>
    <row r="714" spans="1:12" x14ac:dyDescent="0.25">
      <c r="A714" s="78"/>
      <c r="B714" s="7"/>
      <c r="C714" s="132"/>
      <c r="D714" s="132"/>
      <c r="E714" s="121"/>
      <c r="F714" s="23"/>
      <c r="G714" s="23"/>
      <c r="H714" s="8"/>
      <c r="I714" s="79"/>
      <c r="J714" s="20"/>
      <c r="K714" s="20"/>
      <c r="L714" s="127"/>
    </row>
    <row r="715" spans="1:12" x14ac:dyDescent="0.25">
      <c r="A715" s="78"/>
      <c r="B715" s="7"/>
      <c r="C715" s="132"/>
      <c r="D715" s="132"/>
      <c r="E715" s="121"/>
      <c r="F715" s="23"/>
      <c r="G715" s="23"/>
      <c r="H715" s="8"/>
      <c r="I715" s="79"/>
      <c r="J715" s="20"/>
      <c r="K715" s="20"/>
      <c r="L715" s="127"/>
    </row>
    <row r="716" spans="1:12" x14ac:dyDescent="0.25">
      <c r="A716" s="78"/>
      <c r="B716" s="7"/>
      <c r="C716" s="132"/>
      <c r="D716" s="132"/>
      <c r="E716" s="121"/>
      <c r="F716" s="23"/>
      <c r="G716" s="23"/>
      <c r="H716" s="8"/>
      <c r="I716" s="79"/>
      <c r="J716" s="20"/>
      <c r="K716" s="20"/>
      <c r="L716" s="127"/>
    </row>
    <row r="717" spans="1:12" x14ac:dyDescent="0.25">
      <c r="A717" s="78"/>
      <c r="B717" s="7"/>
      <c r="C717" s="132"/>
      <c r="D717" s="132"/>
      <c r="E717" s="121"/>
      <c r="F717" s="23"/>
      <c r="G717" s="23"/>
      <c r="H717" s="8"/>
      <c r="I717" s="79"/>
      <c r="J717" s="20"/>
      <c r="K717" s="20"/>
      <c r="L717" s="127"/>
    </row>
    <row r="718" spans="1:12" x14ac:dyDescent="0.25">
      <c r="A718" s="78"/>
      <c r="B718" s="7"/>
      <c r="C718" s="132"/>
      <c r="D718" s="132"/>
      <c r="E718" s="121"/>
      <c r="F718" s="23"/>
      <c r="G718" s="23"/>
      <c r="H718" s="8"/>
      <c r="I718" s="79"/>
      <c r="J718" s="20"/>
      <c r="K718" s="20"/>
      <c r="L718" s="127"/>
    </row>
    <row r="719" spans="1:12" x14ac:dyDescent="0.25">
      <c r="A719" s="78"/>
      <c r="B719" s="7"/>
      <c r="C719" s="132"/>
      <c r="D719" s="132"/>
      <c r="E719" s="121"/>
      <c r="F719" s="23"/>
      <c r="G719" s="23"/>
      <c r="H719" s="8"/>
      <c r="I719" s="79"/>
      <c r="J719" s="20"/>
      <c r="K719" s="20"/>
      <c r="L719" s="127"/>
    </row>
    <row r="720" spans="1:12" x14ac:dyDescent="0.25">
      <c r="A720" s="78"/>
      <c r="B720" s="7"/>
      <c r="C720" s="132"/>
      <c r="D720" s="132"/>
      <c r="E720" s="121"/>
      <c r="F720" s="23"/>
      <c r="G720" s="23"/>
      <c r="H720" s="8"/>
      <c r="I720" s="79"/>
      <c r="J720" s="20"/>
      <c r="K720" s="20"/>
      <c r="L720" s="127"/>
    </row>
    <row r="721" spans="1:12" x14ac:dyDescent="0.25">
      <c r="A721" s="78"/>
      <c r="B721" s="7"/>
      <c r="C721" s="132"/>
      <c r="D721" s="132"/>
      <c r="E721" s="121"/>
      <c r="F721" s="23"/>
      <c r="G721" s="23"/>
      <c r="H721" s="8"/>
      <c r="I721" s="79"/>
      <c r="J721" s="20"/>
      <c r="K721" s="20"/>
      <c r="L721" s="127"/>
    </row>
    <row r="722" spans="1:12" x14ac:dyDescent="0.25">
      <c r="A722" s="78"/>
      <c r="B722" s="7"/>
      <c r="C722" s="132"/>
      <c r="D722" s="132"/>
      <c r="E722" s="121"/>
      <c r="F722" s="23"/>
      <c r="G722" s="23"/>
      <c r="H722" s="8"/>
      <c r="I722" s="79"/>
      <c r="J722" s="20"/>
      <c r="K722" s="20"/>
      <c r="L722" s="127"/>
    </row>
    <row r="723" spans="1:12" x14ac:dyDescent="0.25">
      <c r="A723" s="78"/>
      <c r="B723" s="7"/>
      <c r="C723" s="132"/>
      <c r="D723" s="132"/>
      <c r="E723" s="121"/>
      <c r="F723" s="23"/>
      <c r="G723" s="23"/>
      <c r="H723" s="8"/>
      <c r="I723" s="79"/>
      <c r="J723" s="20"/>
      <c r="K723" s="20"/>
      <c r="L723" s="127"/>
    </row>
    <row r="724" spans="1:12" x14ac:dyDescent="0.25">
      <c r="A724" s="78"/>
      <c r="B724" s="7"/>
      <c r="C724" s="132"/>
      <c r="D724" s="132"/>
      <c r="E724" s="121"/>
      <c r="F724" s="23"/>
      <c r="G724" s="23"/>
      <c r="H724" s="8"/>
      <c r="I724" s="79"/>
      <c r="J724" s="20"/>
      <c r="K724" s="20"/>
      <c r="L724" s="127"/>
    </row>
    <row r="725" spans="1:12" x14ac:dyDescent="0.25">
      <c r="A725" s="78"/>
      <c r="B725" s="7"/>
      <c r="C725" s="132"/>
      <c r="D725" s="132"/>
      <c r="E725" s="121"/>
      <c r="F725" s="23"/>
      <c r="G725" s="23"/>
      <c r="H725" s="8"/>
      <c r="I725" s="79"/>
      <c r="J725" s="20"/>
      <c r="K725" s="20"/>
      <c r="L725" s="127"/>
    </row>
    <row r="726" spans="1:12" x14ac:dyDescent="0.25">
      <c r="A726" s="78"/>
      <c r="B726" s="7"/>
      <c r="C726" s="132"/>
      <c r="D726" s="132"/>
      <c r="E726" s="121"/>
      <c r="F726" s="23"/>
      <c r="G726" s="23"/>
      <c r="H726" s="8"/>
      <c r="I726" s="79"/>
      <c r="J726" s="20"/>
      <c r="K726" s="20"/>
      <c r="L726" s="127"/>
    </row>
    <row r="727" spans="1:12" x14ac:dyDescent="0.25">
      <c r="A727" s="78"/>
      <c r="B727" s="7"/>
      <c r="C727" s="132"/>
      <c r="D727" s="132"/>
      <c r="E727" s="121"/>
      <c r="F727" s="23"/>
      <c r="G727" s="23"/>
      <c r="H727" s="8"/>
      <c r="I727" s="79"/>
      <c r="J727" s="20"/>
      <c r="K727" s="20"/>
      <c r="L727" s="127"/>
    </row>
    <row r="728" spans="1:12" x14ac:dyDescent="0.25">
      <c r="A728" s="78"/>
      <c r="B728" s="7"/>
      <c r="C728" s="132"/>
      <c r="D728" s="132"/>
      <c r="E728" s="121"/>
      <c r="F728" s="23"/>
      <c r="G728" s="23"/>
      <c r="H728" s="8"/>
      <c r="I728" s="79"/>
      <c r="J728" s="20"/>
      <c r="K728" s="20"/>
      <c r="L728" s="127"/>
    </row>
    <row r="729" spans="1:12" x14ac:dyDescent="0.25">
      <c r="A729" s="78"/>
      <c r="B729" s="7"/>
      <c r="C729" s="132"/>
      <c r="D729" s="132"/>
      <c r="E729" s="121"/>
      <c r="F729" s="23"/>
      <c r="G729" s="23"/>
      <c r="H729" s="8"/>
      <c r="I729" s="79"/>
      <c r="J729" s="20"/>
      <c r="K729" s="20"/>
      <c r="L729" s="127"/>
    </row>
    <row r="730" spans="1:12" x14ac:dyDescent="0.25">
      <c r="A730" s="78"/>
      <c r="B730" s="7"/>
      <c r="C730" s="132"/>
      <c r="D730" s="132"/>
      <c r="E730" s="121"/>
      <c r="F730" s="23"/>
      <c r="G730" s="23"/>
      <c r="H730" s="8"/>
      <c r="I730" s="79"/>
      <c r="J730" s="20"/>
      <c r="K730" s="20"/>
      <c r="L730" s="127"/>
    </row>
    <row r="731" spans="1:12" x14ac:dyDescent="0.25">
      <c r="A731" s="78"/>
      <c r="B731" s="7"/>
      <c r="C731" s="132"/>
      <c r="D731" s="132"/>
      <c r="E731" s="121"/>
      <c r="F731" s="23"/>
      <c r="G731" s="23"/>
      <c r="H731" s="8"/>
      <c r="I731" s="79"/>
      <c r="J731" s="20"/>
      <c r="K731" s="20"/>
      <c r="L731" s="127"/>
    </row>
    <row r="732" spans="1:12" x14ac:dyDescent="0.25">
      <c r="A732" s="78"/>
      <c r="B732" s="7"/>
      <c r="C732" s="132"/>
      <c r="D732" s="132"/>
      <c r="E732" s="121"/>
      <c r="F732" s="23"/>
      <c r="G732" s="23"/>
      <c r="H732" s="8"/>
      <c r="I732" s="79"/>
      <c r="J732" s="20"/>
      <c r="K732" s="20"/>
      <c r="L732" s="127"/>
    </row>
    <row r="733" spans="1:12" x14ac:dyDescent="0.25">
      <c r="A733" s="78"/>
      <c r="B733" s="7"/>
      <c r="C733" s="132"/>
      <c r="D733" s="132"/>
      <c r="E733" s="121"/>
      <c r="F733" s="23"/>
      <c r="G733" s="23"/>
      <c r="H733" s="8"/>
      <c r="I733" s="79"/>
      <c r="J733" s="20"/>
      <c r="K733" s="20"/>
      <c r="L733" s="127"/>
    </row>
    <row r="734" spans="1:12" x14ac:dyDescent="0.25">
      <c r="A734" s="78"/>
      <c r="B734" s="7"/>
      <c r="C734" s="132"/>
      <c r="D734" s="132"/>
      <c r="E734" s="121"/>
      <c r="F734" s="23"/>
      <c r="G734" s="23"/>
      <c r="H734" s="8"/>
      <c r="I734" s="79"/>
      <c r="J734" s="20"/>
      <c r="K734" s="20"/>
      <c r="L734" s="127"/>
    </row>
    <row r="735" spans="1:12" x14ac:dyDescent="0.25">
      <c r="A735" s="78"/>
      <c r="B735" s="7"/>
      <c r="C735" s="132"/>
      <c r="D735" s="132"/>
      <c r="E735" s="121"/>
      <c r="F735" s="23"/>
      <c r="G735" s="23"/>
      <c r="H735" s="8"/>
      <c r="I735" s="79"/>
      <c r="J735" s="20"/>
      <c r="K735" s="20"/>
      <c r="L735" s="127"/>
    </row>
    <row r="736" spans="1:12" x14ac:dyDescent="0.25">
      <c r="A736" s="78"/>
      <c r="B736" s="7"/>
      <c r="C736" s="132"/>
      <c r="D736" s="132"/>
      <c r="E736" s="121"/>
      <c r="F736" s="23"/>
      <c r="G736" s="23"/>
      <c r="H736" s="8"/>
      <c r="I736" s="79"/>
      <c r="J736" s="20"/>
      <c r="K736" s="20"/>
      <c r="L736" s="127"/>
    </row>
    <row r="737" spans="1:12" x14ac:dyDescent="0.25">
      <c r="A737" s="78"/>
      <c r="B737" s="7"/>
      <c r="C737" s="132"/>
      <c r="D737" s="132"/>
      <c r="E737" s="121"/>
      <c r="F737" s="23"/>
      <c r="G737" s="23"/>
      <c r="H737" s="8"/>
      <c r="I737" s="79"/>
      <c r="J737" s="20"/>
      <c r="K737" s="20"/>
      <c r="L737" s="127"/>
    </row>
    <row r="738" spans="1:12" x14ac:dyDescent="0.25">
      <c r="A738" s="78"/>
      <c r="B738" s="7"/>
      <c r="C738" s="132"/>
      <c r="D738" s="132"/>
      <c r="E738" s="121"/>
      <c r="F738" s="23"/>
      <c r="G738" s="23"/>
      <c r="H738" s="8"/>
      <c r="I738" s="79"/>
      <c r="J738" s="20"/>
      <c r="K738" s="20"/>
      <c r="L738" s="127"/>
    </row>
    <row r="739" spans="1:12" x14ac:dyDescent="0.25">
      <c r="A739" s="78"/>
      <c r="B739" s="7"/>
      <c r="C739" s="132"/>
      <c r="D739" s="132"/>
      <c r="E739" s="121"/>
      <c r="F739" s="23"/>
      <c r="G739" s="23"/>
      <c r="H739" s="8"/>
      <c r="I739" s="79"/>
      <c r="J739" s="20"/>
      <c r="K739" s="20"/>
      <c r="L739" s="127"/>
    </row>
    <row r="740" spans="1:12" x14ac:dyDescent="0.25">
      <c r="A740" s="78"/>
      <c r="B740" s="7"/>
      <c r="C740" s="132"/>
      <c r="D740" s="132"/>
      <c r="E740" s="121"/>
      <c r="F740" s="23"/>
      <c r="G740" s="23"/>
      <c r="H740" s="8"/>
      <c r="I740" s="79"/>
      <c r="J740" s="20"/>
      <c r="K740" s="20"/>
      <c r="L740" s="127"/>
    </row>
    <row r="741" spans="1:12" x14ac:dyDescent="0.25">
      <c r="A741" s="78"/>
      <c r="B741" s="7"/>
      <c r="C741" s="132"/>
      <c r="D741" s="132"/>
      <c r="E741" s="121"/>
      <c r="F741" s="23"/>
      <c r="G741" s="23"/>
      <c r="H741" s="8"/>
      <c r="I741" s="79"/>
      <c r="J741" s="20"/>
      <c r="K741" s="20"/>
      <c r="L741" s="127"/>
    </row>
    <row r="742" spans="1:12" x14ac:dyDescent="0.25">
      <c r="A742" s="78"/>
      <c r="B742" s="7"/>
      <c r="C742" s="132"/>
      <c r="D742" s="132"/>
      <c r="E742" s="121"/>
      <c r="F742" s="23"/>
      <c r="G742" s="23"/>
      <c r="H742" s="8"/>
      <c r="I742" s="79"/>
      <c r="J742" s="20"/>
      <c r="K742" s="20"/>
      <c r="L742" s="127"/>
    </row>
    <row r="743" spans="1:12" x14ac:dyDescent="0.25">
      <c r="A743" s="78"/>
      <c r="B743" s="7"/>
      <c r="C743" s="132"/>
      <c r="D743" s="132"/>
      <c r="E743" s="121"/>
      <c r="F743" s="23"/>
      <c r="G743" s="23"/>
      <c r="H743" s="8"/>
      <c r="I743" s="79"/>
      <c r="J743" s="20"/>
      <c r="K743" s="20"/>
      <c r="L743" s="127"/>
    </row>
    <row r="744" spans="1:12" x14ac:dyDescent="0.25">
      <c r="A744" s="78"/>
      <c r="B744" s="7"/>
      <c r="C744" s="132"/>
      <c r="D744" s="132"/>
      <c r="E744" s="121"/>
      <c r="F744" s="23"/>
      <c r="G744" s="23"/>
      <c r="H744" s="8"/>
      <c r="I744" s="79"/>
      <c r="J744" s="20"/>
      <c r="K744" s="20"/>
      <c r="L744" s="127"/>
    </row>
    <row r="745" spans="1:12" x14ac:dyDescent="0.25">
      <c r="A745" s="78"/>
      <c r="B745" s="7"/>
      <c r="C745" s="132"/>
      <c r="D745" s="132"/>
      <c r="E745" s="121"/>
      <c r="F745" s="23"/>
      <c r="G745" s="23"/>
      <c r="H745" s="8"/>
      <c r="I745" s="79"/>
      <c r="J745" s="20"/>
      <c r="K745" s="20"/>
      <c r="L745" s="127"/>
    </row>
    <row r="746" spans="1:12" x14ac:dyDescent="0.25">
      <c r="A746" s="78"/>
      <c r="B746" s="7"/>
      <c r="C746" s="132"/>
      <c r="D746" s="132"/>
      <c r="E746" s="121"/>
      <c r="F746" s="23"/>
      <c r="G746" s="23"/>
      <c r="H746" s="8"/>
      <c r="I746" s="79"/>
      <c r="J746" s="20"/>
      <c r="K746" s="20"/>
      <c r="L746" s="127"/>
    </row>
    <row r="747" spans="1:12" x14ac:dyDescent="0.25">
      <c r="A747" s="78"/>
      <c r="B747" s="7"/>
      <c r="C747" s="132"/>
      <c r="D747" s="132"/>
      <c r="E747" s="121"/>
      <c r="F747" s="23"/>
      <c r="G747" s="23"/>
      <c r="H747" s="8"/>
      <c r="I747" s="79"/>
      <c r="J747" s="20"/>
      <c r="K747" s="20"/>
      <c r="L747" s="127"/>
    </row>
    <row r="748" spans="1:12" x14ac:dyDescent="0.25">
      <c r="A748" s="78"/>
      <c r="B748" s="7"/>
      <c r="C748" s="132"/>
      <c r="D748" s="132"/>
      <c r="E748" s="121"/>
      <c r="F748" s="23"/>
      <c r="G748" s="23"/>
      <c r="H748" s="8"/>
      <c r="I748" s="79"/>
      <c r="J748" s="20"/>
      <c r="K748" s="20"/>
      <c r="L748" s="127"/>
    </row>
    <row r="749" spans="1:12" x14ac:dyDescent="0.25">
      <c r="A749" s="78"/>
      <c r="B749" s="7"/>
      <c r="C749" s="132"/>
      <c r="D749" s="132"/>
      <c r="E749" s="121"/>
      <c r="F749" s="23"/>
      <c r="G749" s="23"/>
      <c r="H749" s="8"/>
      <c r="I749" s="79"/>
      <c r="J749" s="20"/>
      <c r="K749" s="20"/>
      <c r="L749" s="127"/>
    </row>
    <row r="750" spans="1:12" x14ac:dyDescent="0.25">
      <c r="A750" s="78"/>
      <c r="B750" s="7"/>
      <c r="C750" s="132"/>
      <c r="D750" s="132"/>
      <c r="E750" s="121"/>
      <c r="F750" s="23"/>
      <c r="G750" s="23"/>
      <c r="H750" s="8"/>
      <c r="I750" s="79"/>
      <c r="J750" s="20"/>
      <c r="K750" s="20"/>
      <c r="L750" s="127"/>
    </row>
    <row r="751" spans="1:12" x14ac:dyDescent="0.25">
      <c r="A751" s="78"/>
      <c r="B751" s="7"/>
      <c r="C751" s="132"/>
      <c r="D751" s="132"/>
      <c r="E751" s="121"/>
      <c r="F751" s="23"/>
      <c r="G751" s="23"/>
      <c r="H751" s="8"/>
      <c r="I751" s="79"/>
      <c r="J751" s="20"/>
      <c r="K751" s="20"/>
      <c r="L751" s="127"/>
    </row>
    <row r="752" spans="1:12" x14ac:dyDescent="0.25">
      <c r="A752" s="78"/>
      <c r="B752" s="7"/>
      <c r="C752" s="132"/>
      <c r="D752" s="132"/>
      <c r="E752" s="121"/>
      <c r="F752" s="23"/>
      <c r="G752" s="23"/>
      <c r="H752" s="8"/>
      <c r="I752" s="79"/>
      <c r="J752" s="20"/>
      <c r="K752" s="20"/>
      <c r="L752" s="127"/>
    </row>
    <row r="753" spans="1:12" x14ac:dyDescent="0.25">
      <c r="A753" s="78"/>
      <c r="B753" s="7"/>
      <c r="C753" s="132"/>
      <c r="D753" s="132"/>
      <c r="E753" s="121"/>
      <c r="F753" s="23"/>
      <c r="G753" s="23"/>
      <c r="H753" s="8"/>
      <c r="I753" s="79"/>
      <c r="J753" s="20"/>
      <c r="K753" s="20"/>
      <c r="L753" s="127"/>
    </row>
    <row r="754" spans="1:12" x14ac:dyDescent="0.25">
      <c r="A754" s="78"/>
      <c r="B754" s="7"/>
      <c r="C754" s="132"/>
      <c r="D754" s="132"/>
      <c r="E754" s="121"/>
      <c r="F754" s="23"/>
      <c r="G754" s="23"/>
      <c r="H754" s="8"/>
      <c r="I754" s="79"/>
      <c r="J754" s="20"/>
      <c r="K754" s="20"/>
      <c r="L754" s="127"/>
    </row>
    <row r="755" spans="1:12" x14ac:dyDescent="0.25">
      <c r="A755" s="78"/>
      <c r="B755" s="7"/>
      <c r="C755" s="132"/>
      <c r="D755" s="132"/>
      <c r="E755" s="121"/>
      <c r="F755" s="23"/>
      <c r="G755" s="23"/>
      <c r="H755" s="8"/>
      <c r="I755" s="79"/>
      <c r="J755" s="20"/>
      <c r="K755" s="20"/>
      <c r="L755" s="127"/>
    </row>
    <row r="756" spans="1:12" x14ac:dyDescent="0.25">
      <c r="A756" s="78"/>
      <c r="B756" s="7"/>
      <c r="C756" s="132"/>
      <c r="D756" s="132"/>
      <c r="E756" s="121"/>
      <c r="F756" s="23"/>
      <c r="G756" s="23"/>
      <c r="H756" s="8"/>
      <c r="I756" s="79"/>
      <c r="J756" s="20"/>
      <c r="K756" s="20"/>
      <c r="L756" s="127"/>
    </row>
    <row r="757" spans="1:12" x14ac:dyDescent="0.25">
      <c r="A757" s="78"/>
      <c r="B757" s="7"/>
      <c r="C757" s="132"/>
      <c r="D757" s="132"/>
      <c r="E757" s="121"/>
      <c r="F757" s="23"/>
      <c r="G757" s="23"/>
      <c r="H757" s="8"/>
      <c r="I757" s="79"/>
      <c r="J757" s="20"/>
      <c r="K757" s="20"/>
      <c r="L757" s="127"/>
    </row>
    <row r="758" spans="1:12" x14ac:dyDescent="0.25">
      <c r="A758" s="78"/>
      <c r="B758" s="7"/>
      <c r="C758" s="132"/>
      <c r="D758" s="132"/>
      <c r="E758" s="121"/>
      <c r="F758" s="23"/>
      <c r="G758" s="23"/>
      <c r="H758" s="8"/>
      <c r="I758" s="79"/>
      <c r="J758" s="20"/>
      <c r="K758" s="20"/>
      <c r="L758" s="127"/>
    </row>
    <row r="759" spans="1:12" x14ac:dyDescent="0.25">
      <c r="A759" s="78"/>
      <c r="B759" s="7"/>
      <c r="C759" s="132"/>
      <c r="D759" s="132"/>
      <c r="E759" s="121"/>
      <c r="F759" s="23"/>
      <c r="G759" s="23"/>
      <c r="H759" s="8"/>
      <c r="I759" s="79"/>
      <c r="J759" s="20"/>
      <c r="K759" s="20"/>
      <c r="L759" s="127"/>
    </row>
    <row r="760" spans="1:12" x14ac:dyDescent="0.25">
      <c r="A760" s="78"/>
      <c r="B760" s="7"/>
      <c r="C760" s="132"/>
      <c r="D760" s="132"/>
      <c r="E760" s="121"/>
      <c r="F760" s="23"/>
      <c r="G760" s="23"/>
      <c r="H760" s="8"/>
      <c r="I760" s="79"/>
      <c r="J760" s="20"/>
      <c r="K760" s="20"/>
      <c r="L760" s="127"/>
    </row>
    <row r="761" spans="1:12" x14ac:dyDescent="0.25">
      <c r="A761" s="78"/>
      <c r="B761" s="7"/>
      <c r="C761" s="132"/>
      <c r="D761" s="132"/>
      <c r="E761" s="121"/>
      <c r="F761" s="23"/>
      <c r="G761" s="23"/>
      <c r="H761" s="8"/>
      <c r="I761" s="79"/>
      <c r="J761" s="20"/>
      <c r="K761" s="20"/>
      <c r="L761" s="127"/>
    </row>
    <row r="762" spans="1:12" x14ac:dyDescent="0.25">
      <c r="A762" s="78"/>
      <c r="B762" s="7"/>
      <c r="C762" s="132"/>
      <c r="D762" s="132"/>
      <c r="E762" s="121"/>
      <c r="F762" s="23"/>
      <c r="G762" s="23"/>
      <c r="H762" s="8"/>
      <c r="I762" s="79"/>
      <c r="J762" s="20"/>
      <c r="K762" s="20"/>
      <c r="L762" s="127"/>
    </row>
    <row r="763" spans="1:12" x14ac:dyDescent="0.25">
      <c r="A763" s="78"/>
      <c r="B763" s="7"/>
      <c r="C763" s="132"/>
      <c r="D763" s="132"/>
      <c r="E763" s="121"/>
      <c r="F763" s="23"/>
      <c r="G763" s="23"/>
      <c r="H763" s="8"/>
      <c r="I763" s="79"/>
      <c r="J763" s="20"/>
      <c r="K763" s="20"/>
      <c r="L763" s="127"/>
    </row>
    <row r="764" spans="1:12" x14ac:dyDescent="0.25">
      <c r="A764" s="78"/>
      <c r="B764" s="7"/>
      <c r="C764" s="132"/>
      <c r="D764" s="132"/>
      <c r="E764" s="121"/>
      <c r="F764" s="23"/>
      <c r="G764" s="23"/>
      <c r="H764" s="8"/>
      <c r="I764" s="79"/>
      <c r="J764" s="20"/>
      <c r="K764" s="20"/>
      <c r="L764" s="127"/>
    </row>
    <row r="765" spans="1:12" x14ac:dyDescent="0.25">
      <c r="A765" s="78"/>
      <c r="B765" s="7"/>
      <c r="C765" s="132"/>
      <c r="D765" s="132"/>
      <c r="E765" s="121"/>
      <c r="F765" s="23"/>
      <c r="G765" s="23"/>
      <c r="H765" s="8"/>
      <c r="I765" s="79"/>
      <c r="J765" s="20"/>
      <c r="K765" s="20"/>
      <c r="L765" s="127"/>
    </row>
    <row r="766" spans="1:12" x14ac:dyDescent="0.25">
      <c r="A766" s="78"/>
      <c r="B766" s="7"/>
      <c r="C766" s="132"/>
      <c r="D766" s="132"/>
      <c r="E766" s="121"/>
      <c r="F766" s="23"/>
      <c r="G766" s="23"/>
      <c r="H766" s="8"/>
      <c r="I766" s="79"/>
      <c r="J766" s="20"/>
      <c r="K766" s="20"/>
      <c r="L766" s="127"/>
    </row>
    <row r="767" spans="1:12" x14ac:dyDescent="0.25">
      <c r="A767" s="78"/>
      <c r="B767" s="7"/>
      <c r="C767" s="132"/>
      <c r="D767" s="132"/>
      <c r="E767" s="121"/>
      <c r="F767" s="23"/>
      <c r="G767" s="23"/>
      <c r="H767" s="8"/>
      <c r="I767" s="79"/>
      <c r="J767" s="20"/>
      <c r="K767" s="20"/>
      <c r="L767" s="127"/>
    </row>
    <row r="768" spans="1:12" x14ac:dyDescent="0.25">
      <c r="A768" s="78"/>
      <c r="B768" s="7"/>
      <c r="C768" s="132"/>
      <c r="D768" s="132"/>
      <c r="E768" s="121"/>
      <c r="F768" s="23"/>
      <c r="G768" s="23"/>
      <c r="H768" s="8"/>
      <c r="I768" s="79"/>
      <c r="J768" s="20"/>
      <c r="K768" s="20"/>
      <c r="L768" s="127"/>
    </row>
    <row r="769" spans="1:12" x14ac:dyDescent="0.25">
      <c r="A769" s="78"/>
      <c r="B769" s="7"/>
      <c r="C769" s="132"/>
      <c r="D769" s="132"/>
      <c r="E769" s="121"/>
      <c r="F769" s="23"/>
      <c r="G769" s="23"/>
      <c r="H769" s="8"/>
      <c r="I769" s="79"/>
      <c r="J769" s="20"/>
      <c r="K769" s="20"/>
      <c r="L769" s="127"/>
    </row>
    <row r="770" spans="1:12" x14ac:dyDescent="0.25">
      <c r="A770" s="78"/>
      <c r="B770" s="7"/>
      <c r="C770" s="132"/>
      <c r="D770" s="132"/>
      <c r="E770" s="121"/>
      <c r="F770" s="23"/>
      <c r="G770" s="23"/>
      <c r="H770" s="8"/>
      <c r="I770" s="79"/>
      <c r="J770" s="20"/>
      <c r="K770" s="20"/>
      <c r="L770" s="127"/>
    </row>
    <row r="771" spans="1:12" x14ac:dyDescent="0.25">
      <c r="A771" s="78"/>
      <c r="B771" s="7"/>
      <c r="C771" s="132"/>
      <c r="D771" s="132"/>
      <c r="E771" s="121"/>
      <c r="F771" s="23"/>
      <c r="G771" s="23"/>
      <c r="H771" s="8"/>
      <c r="I771" s="79"/>
      <c r="J771" s="20"/>
      <c r="K771" s="20"/>
      <c r="L771" s="127"/>
    </row>
    <row r="772" spans="1:12" x14ac:dyDescent="0.25">
      <c r="A772" s="78"/>
      <c r="B772" s="7"/>
      <c r="C772" s="132"/>
      <c r="D772" s="132"/>
      <c r="E772" s="121"/>
      <c r="F772" s="23"/>
      <c r="G772" s="23"/>
      <c r="H772" s="8"/>
      <c r="I772" s="79"/>
      <c r="J772" s="20"/>
      <c r="K772" s="20"/>
      <c r="L772" s="127"/>
    </row>
    <row r="773" spans="1:12" x14ac:dyDescent="0.25">
      <c r="A773" s="78"/>
      <c r="B773" s="7"/>
      <c r="C773" s="132"/>
      <c r="D773" s="132"/>
      <c r="E773" s="121"/>
      <c r="F773" s="23"/>
      <c r="G773" s="23"/>
      <c r="H773" s="8"/>
      <c r="I773" s="79"/>
      <c r="J773" s="20"/>
      <c r="K773" s="20"/>
      <c r="L773" s="127"/>
    </row>
    <row r="774" spans="1:12" x14ac:dyDescent="0.25">
      <c r="A774" s="78"/>
      <c r="B774" s="7"/>
      <c r="C774" s="132"/>
      <c r="D774" s="132"/>
      <c r="E774" s="121"/>
      <c r="F774" s="23"/>
      <c r="G774" s="23"/>
      <c r="H774" s="8"/>
      <c r="I774" s="79"/>
      <c r="J774" s="20"/>
      <c r="K774" s="20"/>
      <c r="L774" s="127"/>
    </row>
    <row r="775" spans="1:12" x14ac:dyDescent="0.25">
      <c r="A775" s="78"/>
      <c r="B775" s="7"/>
      <c r="C775" s="132"/>
      <c r="D775" s="132"/>
      <c r="E775" s="121"/>
      <c r="F775" s="23"/>
      <c r="G775" s="23"/>
      <c r="H775" s="8"/>
      <c r="I775" s="79"/>
      <c r="J775" s="20"/>
      <c r="K775" s="20"/>
      <c r="L775" s="127"/>
    </row>
    <row r="776" spans="1:12" x14ac:dyDescent="0.25">
      <c r="A776" s="78"/>
      <c r="B776" s="7"/>
      <c r="C776" s="132"/>
      <c r="D776" s="132"/>
      <c r="E776" s="121"/>
      <c r="F776" s="23"/>
      <c r="G776" s="23"/>
      <c r="H776" s="8"/>
      <c r="I776" s="79"/>
      <c r="J776" s="20"/>
      <c r="K776" s="20"/>
      <c r="L776" s="127"/>
    </row>
    <row r="777" spans="1:12" x14ac:dyDescent="0.25">
      <c r="A777" s="78"/>
      <c r="B777" s="7"/>
      <c r="C777" s="132"/>
      <c r="D777" s="132"/>
      <c r="E777" s="121"/>
      <c r="F777" s="23"/>
      <c r="G777" s="23"/>
      <c r="H777" s="8"/>
      <c r="I777" s="79"/>
      <c r="J777" s="20"/>
      <c r="K777" s="20"/>
      <c r="L777" s="127"/>
    </row>
    <row r="778" spans="1:12" x14ac:dyDescent="0.25">
      <c r="A778" s="78"/>
      <c r="B778" s="7"/>
      <c r="C778" s="132"/>
      <c r="D778" s="132"/>
      <c r="E778" s="121"/>
      <c r="F778" s="23"/>
      <c r="G778" s="23"/>
      <c r="H778" s="8"/>
      <c r="I778" s="79"/>
      <c r="J778" s="20"/>
      <c r="K778" s="20"/>
      <c r="L778" s="127"/>
    </row>
    <row r="779" spans="1:12" x14ac:dyDescent="0.25">
      <c r="A779" s="78"/>
      <c r="B779" s="7"/>
      <c r="C779" s="132"/>
      <c r="D779" s="132"/>
      <c r="E779" s="121"/>
      <c r="F779" s="23"/>
      <c r="G779" s="23"/>
      <c r="H779" s="8"/>
      <c r="I779" s="79"/>
      <c r="J779" s="20"/>
      <c r="K779" s="20"/>
      <c r="L779" s="127"/>
    </row>
    <row r="780" spans="1:12" x14ac:dyDescent="0.25">
      <c r="A780" s="78"/>
      <c r="B780" s="7"/>
      <c r="C780" s="132"/>
      <c r="D780" s="132"/>
      <c r="E780" s="121"/>
      <c r="F780" s="23"/>
      <c r="G780" s="23"/>
      <c r="H780" s="8"/>
      <c r="I780" s="79"/>
      <c r="J780" s="20"/>
      <c r="K780" s="20"/>
      <c r="L780" s="127"/>
    </row>
    <row r="781" spans="1:12" x14ac:dyDescent="0.25">
      <c r="A781" s="78"/>
      <c r="B781" s="7"/>
      <c r="C781" s="132"/>
      <c r="D781" s="132"/>
      <c r="E781" s="121"/>
      <c r="F781" s="23"/>
      <c r="G781" s="23"/>
      <c r="H781" s="8"/>
      <c r="I781" s="79"/>
      <c r="J781" s="20"/>
      <c r="K781" s="20"/>
      <c r="L781" s="127"/>
    </row>
    <row r="782" spans="1:12" x14ac:dyDescent="0.25">
      <c r="A782" s="78"/>
      <c r="B782" s="7"/>
      <c r="C782" s="132"/>
      <c r="D782" s="132"/>
      <c r="E782" s="121"/>
      <c r="F782" s="23"/>
      <c r="G782" s="23"/>
      <c r="H782" s="8"/>
      <c r="I782" s="79"/>
      <c r="J782" s="20"/>
      <c r="K782" s="20"/>
      <c r="L782" s="127"/>
    </row>
    <row r="783" spans="1:12" x14ac:dyDescent="0.25">
      <c r="A783" s="78"/>
      <c r="B783" s="7"/>
      <c r="C783" s="132"/>
      <c r="D783" s="132"/>
      <c r="E783" s="121"/>
      <c r="F783" s="23"/>
      <c r="G783" s="23"/>
      <c r="H783" s="8"/>
      <c r="I783" s="79"/>
      <c r="J783" s="20"/>
      <c r="K783" s="20"/>
      <c r="L783" s="127"/>
    </row>
    <row r="784" spans="1:12" x14ac:dyDescent="0.25">
      <c r="A784" s="78"/>
      <c r="B784" s="7"/>
      <c r="C784" s="132"/>
      <c r="D784" s="132"/>
      <c r="E784" s="121"/>
      <c r="F784" s="23"/>
      <c r="G784" s="23"/>
      <c r="H784" s="8"/>
      <c r="I784" s="79"/>
      <c r="J784" s="20"/>
      <c r="K784" s="20"/>
      <c r="L784" s="127"/>
    </row>
    <row r="785" spans="1:12" x14ac:dyDescent="0.25">
      <c r="A785" s="78"/>
      <c r="B785" s="7"/>
      <c r="C785" s="132"/>
      <c r="D785" s="132"/>
      <c r="E785" s="121"/>
      <c r="F785" s="23"/>
      <c r="G785" s="23"/>
      <c r="H785" s="8"/>
      <c r="I785" s="79"/>
      <c r="J785" s="20"/>
      <c r="K785" s="20"/>
      <c r="L785" s="127"/>
    </row>
    <row r="786" spans="1:12" x14ac:dyDescent="0.25">
      <c r="A786" s="78"/>
      <c r="B786" s="7"/>
      <c r="C786" s="132"/>
      <c r="D786" s="132"/>
      <c r="E786" s="121"/>
      <c r="F786" s="23"/>
      <c r="G786" s="23"/>
      <c r="H786" s="8"/>
      <c r="I786" s="79"/>
      <c r="J786" s="20"/>
      <c r="K786" s="20"/>
      <c r="L786" s="127"/>
    </row>
    <row r="787" spans="1:12" x14ac:dyDescent="0.25">
      <c r="A787" s="78"/>
      <c r="B787" s="7"/>
      <c r="C787" s="132"/>
      <c r="D787" s="132"/>
      <c r="E787" s="121"/>
      <c r="F787" s="23"/>
      <c r="G787" s="23"/>
      <c r="H787" s="8"/>
      <c r="I787" s="79"/>
      <c r="J787" s="20"/>
      <c r="K787" s="20"/>
      <c r="L787" s="127"/>
    </row>
    <row r="788" spans="1:12" x14ac:dyDescent="0.25">
      <c r="A788" s="78"/>
      <c r="B788" s="7"/>
      <c r="C788" s="132"/>
      <c r="D788" s="132"/>
      <c r="E788" s="121"/>
      <c r="F788" s="23"/>
      <c r="G788" s="23"/>
      <c r="H788" s="8"/>
      <c r="I788" s="79"/>
      <c r="J788" s="20"/>
      <c r="K788" s="20"/>
      <c r="L788" s="127"/>
    </row>
    <row r="789" spans="1:12" x14ac:dyDescent="0.25">
      <c r="A789" s="78"/>
      <c r="B789" s="7"/>
      <c r="C789" s="132"/>
      <c r="D789" s="132"/>
      <c r="E789" s="121"/>
      <c r="F789" s="23"/>
      <c r="G789" s="23"/>
      <c r="H789" s="8"/>
      <c r="I789" s="79"/>
      <c r="J789" s="20"/>
      <c r="K789" s="20"/>
      <c r="L789" s="127"/>
    </row>
    <row r="790" spans="1:12" x14ac:dyDescent="0.25">
      <c r="A790" s="78"/>
      <c r="B790" s="7"/>
      <c r="C790" s="132"/>
      <c r="D790" s="132"/>
      <c r="E790" s="121"/>
      <c r="F790" s="23"/>
      <c r="G790" s="23"/>
      <c r="H790" s="8"/>
      <c r="I790" s="79"/>
      <c r="J790" s="20"/>
      <c r="K790" s="20"/>
      <c r="L790" s="127"/>
    </row>
    <row r="791" spans="1:12" x14ac:dyDescent="0.25">
      <c r="A791" s="78"/>
      <c r="B791" s="7"/>
      <c r="C791" s="132"/>
      <c r="D791" s="132"/>
      <c r="E791" s="121"/>
      <c r="F791" s="23"/>
      <c r="G791" s="23"/>
      <c r="H791" s="8"/>
      <c r="I791" s="79"/>
      <c r="J791" s="20"/>
      <c r="K791" s="20"/>
      <c r="L791" s="127"/>
    </row>
    <row r="792" spans="1:12" x14ac:dyDescent="0.25">
      <c r="A792" s="78"/>
      <c r="B792" s="7"/>
      <c r="C792" s="132"/>
      <c r="D792" s="132"/>
      <c r="E792" s="121"/>
      <c r="F792" s="23"/>
      <c r="G792" s="23"/>
      <c r="H792" s="8"/>
      <c r="I792" s="79"/>
      <c r="J792" s="20"/>
      <c r="K792" s="20"/>
      <c r="L792" s="127"/>
    </row>
    <row r="793" spans="1:12" x14ac:dyDescent="0.25">
      <c r="A793" s="78"/>
      <c r="B793" s="7"/>
      <c r="C793" s="132"/>
      <c r="D793" s="132"/>
      <c r="E793" s="121"/>
      <c r="F793" s="23"/>
      <c r="G793" s="23"/>
      <c r="H793" s="8"/>
      <c r="I793" s="79"/>
      <c r="J793" s="20"/>
      <c r="K793" s="20"/>
      <c r="L793" s="127"/>
    </row>
    <row r="794" spans="1:12" x14ac:dyDescent="0.25">
      <c r="A794" s="78"/>
      <c r="B794" s="7"/>
      <c r="C794" s="132"/>
      <c r="D794" s="132"/>
      <c r="E794" s="121"/>
      <c r="F794" s="23"/>
      <c r="G794" s="23"/>
      <c r="H794" s="8"/>
      <c r="I794" s="79"/>
      <c r="J794" s="20"/>
      <c r="K794" s="20"/>
      <c r="L794" s="127"/>
    </row>
    <row r="795" spans="1:12" x14ac:dyDescent="0.25">
      <c r="A795" s="78"/>
      <c r="B795" s="7"/>
      <c r="C795" s="132"/>
      <c r="D795" s="132"/>
      <c r="E795" s="121"/>
      <c r="F795" s="23"/>
      <c r="G795" s="23"/>
      <c r="H795" s="8"/>
      <c r="I795" s="79"/>
      <c r="J795" s="20"/>
      <c r="K795" s="20"/>
      <c r="L795" s="127"/>
    </row>
    <row r="796" spans="1:12" x14ac:dyDescent="0.25">
      <c r="A796" s="78"/>
      <c r="B796" s="7"/>
      <c r="C796" s="132"/>
      <c r="D796" s="132"/>
      <c r="E796" s="121"/>
      <c r="F796" s="23"/>
      <c r="G796" s="23"/>
      <c r="H796" s="8"/>
      <c r="I796" s="79"/>
      <c r="J796" s="20"/>
      <c r="K796" s="20"/>
      <c r="L796" s="127"/>
    </row>
    <row r="797" spans="1:12" x14ac:dyDescent="0.25">
      <c r="A797" s="78"/>
      <c r="B797" s="7"/>
      <c r="C797" s="132"/>
      <c r="D797" s="132"/>
      <c r="E797" s="121"/>
      <c r="F797" s="23"/>
      <c r="G797" s="23"/>
      <c r="H797" s="8"/>
      <c r="I797" s="79"/>
      <c r="J797" s="20"/>
      <c r="K797" s="20"/>
      <c r="L797" s="127"/>
    </row>
    <row r="798" spans="1:12" x14ac:dyDescent="0.25">
      <c r="A798" s="78"/>
      <c r="B798" s="7"/>
      <c r="C798" s="132"/>
      <c r="D798" s="132"/>
      <c r="E798" s="121"/>
      <c r="F798" s="23"/>
      <c r="G798" s="23"/>
      <c r="H798" s="8"/>
      <c r="I798" s="79"/>
      <c r="J798" s="20"/>
      <c r="K798" s="20"/>
      <c r="L798" s="127"/>
    </row>
    <row r="799" spans="1:12" x14ac:dyDescent="0.25">
      <c r="A799" s="78"/>
      <c r="B799" s="7"/>
      <c r="C799" s="132"/>
      <c r="D799" s="132"/>
      <c r="E799" s="121"/>
      <c r="F799" s="23"/>
      <c r="G799" s="23"/>
      <c r="H799" s="8"/>
      <c r="I799" s="79"/>
      <c r="J799" s="20"/>
      <c r="K799" s="20"/>
      <c r="L799" s="127"/>
    </row>
    <row r="800" spans="1:12" x14ac:dyDescent="0.25">
      <c r="A800" s="78"/>
      <c r="B800" s="7"/>
      <c r="C800" s="132"/>
      <c r="D800" s="132"/>
      <c r="E800" s="121"/>
      <c r="F800" s="23"/>
      <c r="G800" s="23"/>
      <c r="H800" s="8"/>
      <c r="I800" s="79"/>
      <c r="J800" s="20"/>
      <c r="K800" s="20"/>
      <c r="L800" s="127"/>
    </row>
    <row r="801" spans="1:12" x14ac:dyDescent="0.25">
      <c r="A801" s="78"/>
      <c r="B801" s="7"/>
      <c r="C801" s="132"/>
      <c r="D801" s="132"/>
      <c r="E801" s="121"/>
      <c r="F801" s="23"/>
      <c r="G801" s="23"/>
      <c r="H801" s="8"/>
      <c r="I801" s="79"/>
      <c r="J801" s="20"/>
      <c r="K801" s="20"/>
      <c r="L801" s="127"/>
    </row>
    <row r="802" spans="1:12" x14ac:dyDescent="0.25">
      <c r="A802" s="78"/>
      <c r="B802" s="7"/>
      <c r="C802" s="132"/>
      <c r="D802" s="132"/>
      <c r="E802" s="121"/>
      <c r="F802" s="23"/>
      <c r="G802" s="23"/>
      <c r="H802" s="8"/>
      <c r="I802" s="79"/>
      <c r="J802" s="20"/>
      <c r="K802" s="20"/>
      <c r="L802" s="127"/>
    </row>
    <row r="803" spans="1:12" x14ac:dyDescent="0.25">
      <c r="A803" s="78"/>
      <c r="B803" s="7"/>
      <c r="C803" s="132"/>
      <c r="D803" s="132"/>
      <c r="E803" s="121"/>
      <c r="F803" s="23"/>
      <c r="G803" s="23"/>
      <c r="H803" s="8"/>
      <c r="I803" s="79"/>
      <c r="J803" s="20"/>
      <c r="K803" s="20"/>
      <c r="L803" s="127"/>
    </row>
    <row r="804" spans="1:12" x14ac:dyDescent="0.25">
      <c r="A804" s="78"/>
      <c r="B804" s="7"/>
      <c r="C804" s="132"/>
      <c r="D804" s="132"/>
      <c r="E804" s="121"/>
      <c r="F804" s="23"/>
      <c r="G804" s="23"/>
      <c r="H804" s="8"/>
      <c r="I804" s="79"/>
      <c r="J804" s="20"/>
      <c r="K804" s="20"/>
      <c r="L804" s="127"/>
    </row>
    <row r="805" spans="1:12" x14ac:dyDescent="0.25">
      <c r="A805" s="78"/>
      <c r="B805" s="7"/>
      <c r="C805" s="132"/>
      <c r="D805" s="132"/>
      <c r="E805" s="121"/>
      <c r="F805" s="23"/>
      <c r="G805" s="23"/>
      <c r="H805" s="8"/>
      <c r="I805" s="79"/>
      <c r="J805" s="20"/>
      <c r="K805" s="20"/>
      <c r="L805" s="127"/>
    </row>
    <row r="806" spans="1:12" x14ac:dyDescent="0.25">
      <c r="A806" s="78"/>
      <c r="B806" s="7"/>
      <c r="C806" s="132"/>
      <c r="D806" s="132"/>
      <c r="E806" s="121"/>
      <c r="F806" s="23"/>
      <c r="G806" s="23"/>
      <c r="H806" s="8"/>
      <c r="I806" s="79"/>
      <c r="J806" s="20"/>
      <c r="K806" s="20"/>
      <c r="L806" s="127"/>
    </row>
    <row r="807" spans="1:12" x14ac:dyDescent="0.25">
      <c r="A807" s="78"/>
      <c r="B807" s="7"/>
      <c r="C807" s="132"/>
      <c r="D807" s="132"/>
      <c r="E807" s="121"/>
      <c r="F807" s="23"/>
      <c r="G807" s="23"/>
      <c r="H807" s="8"/>
      <c r="I807" s="79"/>
      <c r="J807" s="20"/>
      <c r="K807" s="20"/>
      <c r="L807" s="127"/>
    </row>
    <row r="808" spans="1:12" x14ac:dyDescent="0.25">
      <c r="A808" s="78"/>
      <c r="B808" s="7"/>
      <c r="C808" s="132"/>
      <c r="D808" s="132"/>
      <c r="E808" s="121"/>
      <c r="F808" s="23"/>
      <c r="G808" s="23"/>
      <c r="H808" s="8"/>
      <c r="I808" s="79"/>
      <c r="J808" s="20"/>
      <c r="K808" s="20"/>
      <c r="L808" s="127"/>
    </row>
    <row r="809" spans="1:12" x14ac:dyDescent="0.25">
      <c r="A809" s="78"/>
      <c r="B809" s="7"/>
      <c r="C809" s="132"/>
      <c r="D809" s="132"/>
      <c r="E809" s="121"/>
      <c r="F809" s="23"/>
      <c r="G809" s="23"/>
      <c r="H809" s="8"/>
      <c r="I809" s="79"/>
      <c r="J809" s="20"/>
      <c r="K809" s="20"/>
      <c r="L809" s="127"/>
    </row>
    <row r="810" spans="1:12" x14ac:dyDescent="0.25">
      <c r="A810" s="78"/>
      <c r="B810" s="7"/>
      <c r="C810" s="132"/>
      <c r="D810" s="132"/>
      <c r="E810" s="121"/>
      <c r="F810" s="23"/>
      <c r="G810" s="23"/>
      <c r="H810" s="8"/>
      <c r="I810" s="79"/>
      <c r="J810" s="20"/>
      <c r="K810" s="20"/>
      <c r="L810" s="127"/>
    </row>
    <row r="811" spans="1:12" x14ac:dyDescent="0.25">
      <c r="A811" s="78"/>
      <c r="B811" s="7"/>
      <c r="C811" s="132"/>
      <c r="D811" s="132"/>
      <c r="E811" s="121"/>
      <c r="F811" s="23"/>
      <c r="G811" s="23"/>
      <c r="H811" s="8"/>
      <c r="I811" s="79"/>
      <c r="J811" s="20"/>
      <c r="K811" s="20"/>
      <c r="L811" s="127"/>
    </row>
    <row r="812" spans="1:12" x14ac:dyDescent="0.25">
      <c r="A812" s="78"/>
      <c r="B812" s="7"/>
      <c r="C812" s="132"/>
      <c r="D812" s="132"/>
      <c r="E812" s="121"/>
      <c r="F812" s="23"/>
      <c r="G812" s="23"/>
      <c r="H812" s="8"/>
      <c r="I812" s="79"/>
      <c r="J812" s="20"/>
      <c r="K812" s="20"/>
      <c r="L812" s="127"/>
    </row>
    <row r="813" spans="1:12" x14ac:dyDescent="0.25">
      <c r="A813" s="78"/>
      <c r="B813" s="7"/>
      <c r="C813" s="132"/>
      <c r="D813" s="132"/>
      <c r="E813" s="121"/>
      <c r="F813" s="23"/>
      <c r="G813" s="23"/>
      <c r="H813" s="8"/>
      <c r="I813" s="79"/>
      <c r="J813" s="20"/>
      <c r="K813" s="20"/>
      <c r="L813" s="127"/>
    </row>
    <row r="814" spans="1:12" x14ac:dyDescent="0.25">
      <c r="A814" s="78"/>
      <c r="B814" s="7"/>
      <c r="C814" s="132"/>
      <c r="D814" s="132"/>
      <c r="E814" s="121"/>
      <c r="F814" s="23"/>
      <c r="G814" s="23"/>
      <c r="H814" s="8"/>
      <c r="I814" s="79"/>
      <c r="J814" s="20"/>
      <c r="K814" s="20"/>
      <c r="L814" s="127"/>
    </row>
    <row r="815" spans="1:12" x14ac:dyDescent="0.25">
      <c r="A815" s="78"/>
      <c r="B815" s="7"/>
      <c r="C815" s="132"/>
      <c r="D815" s="132"/>
      <c r="E815" s="121"/>
      <c r="F815" s="23"/>
      <c r="G815" s="23"/>
      <c r="H815" s="8"/>
      <c r="I815" s="79"/>
      <c r="J815" s="20"/>
      <c r="K815" s="20"/>
      <c r="L815" s="127"/>
    </row>
    <row r="816" spans="1:12" x14ac:dyDescent="0.25">
      <c r="A816" s="78"/>
      <c r="B816" s="7"/>
      <c r="C816" s="132"/>
      <c r="D816" s="132"/>
      <c r="E816" s="121"/>
      <c r="F816" s="23"/>
      <c r="G816" s="23"/>
      <c r="H816" s="8"/>
      <c r="I816" s="79"/>
      <c r="J816" s="20"/>
      <c r="K816" s="20"/>
      <c r="L816" s="127"/>
    </row>
    <row r="817" spans="1:12" x14ac:dyDescent="0.25">
      <c r="A817" s="78"/>
      <c r="B817" s="7"/>
      <c r="C817" s="132"/>
      <c r="D817" s="132"/>
      <c r="E817" s="121"/>
      <c r="F817" s="23"/>
      <c r="G817" s="23"/>
      <c r="H817" s="8"/>
      <c r="I817" s="79"/>
      <c r="J817" s="20"/>
      <c r="K817" s="20"/>
      <c r="L817" s="127"/>
    </row>
    <row r="818" spans="1:12" x14ac:dyDescent="0.25">
      <c r="A818" s="78"/>
      <c r="B818" s="7"/>
      <c r="C818" s="132"/>
      <c r="D818" s="132"/>
      <c r="E818" s="121"/>
      <c r="F818" s="23"/>
      <c r="G818" s="23"/>
      <c r="H818" s="8"/>
      <c r="I818" s="79"/>
      <c r="J818" s="20"/>
      <c r="K818" s="20"/>
      <c r="L818" s="127"/>
    </row>
    <row r="819" spans="1:12" x14ac:dyDescent="0.25">
      <c r="A819" s="78"/>
      <c r="B819" s="7"/>
      <c r="C819" s="132"/>
      <c r="D819" s="132"/>
      <c r="E819" s="132"/>
      <c r="F819" s="23"/>
      <c r="G819" s="23"/>
      <c r="H819" s="8"/>
      <c r="I819" s="79"/>
      <c r="J819" s="20"/>
      <c r="K819" s="20"/>
      <c r="L819" s="127"/>
    </row>
    <row r="820" spans="1:12" x14ac:dyDescent="0.25">
      <c r="A820" s="78"/>
      <c r="B820" s="7"/>
      <c r="C820" s="132"/>
      <c r="D820" s="132"/>
      <c r="E820" s="132"/>
      <c r="F820" s="23"/>
      <c r="G820" s="23"/>
      <c r="H820" s="8"/>
      <c r="I820" s="79"/>
      <c r="J820" s="20"/>
      <c r="K820" s="20"/>
      <c r="L820" s="127"/>
    </row>
    <row r="821" spans="1:12" x14ac:dyDescent="0.25">
      <c r="A821" s="78"/>
      <c r="B821" s="7"/>
      <c r="C821" s="132"/>
      <c r="D821" s="132"/>
      <c r="E821" s="132"/>
      <c r="F821" s="23"/>
      <c r="G821" s="23"/>
      <c r="H821" s="8"/>
      <c r="I821" s="79"/>
      <c r="J821" s="20"/>
      <c r="K821" s="20"/>
      <c r="L821" s="127"/>
    </row>
    <row r="822" spans="1:12" x14ac:dyDescent="0.25">
      <c r="A822" s="78"/>
      <c r="B822" s="7"/>
      <c r="C822" s="132"/>
      <c r="D822" s="132"/>
      <c r="E822" s="132"/>
      <c r="F822" s="23"/>
      <c r="G822" s="23"/>
      <c r="H822" s="8"/>
      <c r="I822" s="79"/>
      <c r="J822" s="20"/>
      <c r="K822" s="20"/>
      <c r="L822" s="127"/>
    </row>
    <row r="823" spans="1:12" x14ac:dyDescent="0.25">
      <c r="A823" s="78"/>
      <c r="B823" s="7"/>
      <c r="C823" s="132"/>
      <c r="D823" s="132"/>
      <c r="E823" s="132"/>
      <c r="F823" s="23"/>
      <c r="G823" s="23"/>
      <c r="H823" s="8"/>
      <c r="I823" s="79"/>
      <c r="J823" s="20"/>
      <c r="K823" s="20"/>
      <c r="L823" s="127"/>
    </row>
    <row r="824" spans="1:12" x14ac:dyDescent="0.25">
      <c r="A824" s="78"/>
      <c r="B824" s="7"/>
      <c r="C824" s="132"/>
      <c r="D824" s="132"/>
      <c r="E824" s="132"/>
      <c r="F824" s="23"/>
      <c r="G824" s="23"/>
      <c r="H824" s="8"/>
      <c r="I824" s="79"/>
      <c r="J824" s="20"/>
      <c r="K824" s="20"/>
      <c r="L824" s="127"/>
    </row>
    <row r="825" spans="1:12" x14ac:dyDescent="0.25">
      <c r="A825" s="78"/>
      <c r="B825" s="7"/>
      <c r="C825" s="132"/>
      <c r="D825" s="132"/>
      <c r="E825" s="132"/>
      <c r="F825" s="23"/>
      <c r="G825" s="23"/>
      <c r="H825" s="8"/>
      <c r="I825" s="79"/>
      <c r="J825" s="20"/>
      <c r="K825" s="20"/>
      <c r="L825" s="127"/>
    </row>
    <row r="826" spans="1:12" x14ac:dyDescent="0.25">
      <c r="A826" s="78"/>
      <c r="B826" s="7"/>
      <c r="C826" s="132"/>
      <c r="D826" s="132"/>
      <c r="E826" s="132"/>
      <c r="F826" s="23"/>
      <c r="G826" s="23"/>
      <c r="H826" s="8"/>
      <c r="I826" s="79"/>
      <c r="J826" s="20"/>
      <c r="K826" s="20"/>
      <c r="L826" s="127"/>
    </row>
    <row r="827" spans="1:12" x14ac:dyDescent="0.25">
      <c r="A827" s="78"/>
      <c r="B827" s="7"/>
      <c r="C827" s="132"/>
      <c r="D827" s="132"/>
      <c r="E827" s="132"/>
      <c r="F827" s="23"/>
      <c r="G827" s="23"/>
      <c r="H827" s="8"/>
      <c r="I827" s="79"/>
      <c r="J827" s="20"/>
      <c r="K827" s="20"/>
      <c r="L827" s="127"/>
    </row>
    <row r="828" spans="1:12" x14ac:dyDescent="0.25">
      <c r="A828" s="78"/>
      <c r="B828" s="7"/>
      <c r="C828" s="132"/>
      <c r="D828" s="132"/>
      <c r="E828" s="132"/>
      <c r="F828" s="23"/>
      <c r="G828" s="23"/>
      <c r="H828" s="8"/>
      <c r="I828" s="79"/>
      <c r="J828" s="20"/>
      <c r="K828" s="20"/>
      <c r="L828" s="127"/>
    </row>
    <row r="829" spans="1:12" x14ac:dyDescent="0.25">
      <c r="A829" s="78"/>
      <c r="B829" s="7"/>
      <c r="C829" s="132"/>
      <c r="D829" s="132"/>
      <c r="E829" s="132"/>
      <c r="F829" s="23"/>
      <c r="G829" s="23"/>
      <c r="H829" s="8"/>
      <c r="I829" s="79"/>
      <c r="J829" s="20"/>
      <c r="K829" s="20"/>
      <c r="L829" s="127"/>
    </row>
    <row r="830" spans="1:12" x14ac:dyDescent="0.25">
      <c r="A830" s="78"/>
      <c r="B830" s="7"/>
      <c r="C830" s="132"/>
      <c r="D830" s="132"/>
      <c r="E830" s="132"/>
      <c r="F830" s="23"/>
      <c r="G830" s="23"/>
      <c r="H830" s="8"/>
      <c r="I830" s="79"/>
      <c r="J830" s="20"/>
      <c r="K830" s="20"/>
      <c r="L830" s="127"/>
    </row>
    <row r="831" spans="1:12" x14ac:dyDescent="0.25">
      <c r="A831" s="78"/>
      <c r="B831" s="7"/>
      <c r="C831" s="132"/>
      <c r="D831" s="132"/>
      <c r="E831" s="132"/>
      <c r="F831" s="23"/>
      <c r="G831" s="23"/>
      <c r="H831" s="8"/>
      <c r="I831" s="79"/>
      <c r="J831" s="20"/>
      <c r="K831" s="20"/>
      <c r="L831" s="127"/>
    </row>
    <row r="832" spans="1:12" x14ac:dyDescent="0.25">
      <c r="A832" s="78"/>
      <c r="B832" s="7"/>
      <c r="C832" s="132"/>
      <c r="D832" s="132"/>
      <c r="E832" s="132"/>
      <c r="F832" s="23"/>
      <c r="G832" s="23"/>
      <c r="H832" s="8"/>
      <c r="I832" s="79"/>
      <c r="J832" s="20"/>
      <c r="K832" s="20"/>
      <c r="L832" s="127"/>
    </row>
    <row r="833" spans="1:12" x14ac:dyDescent="0.25">
      <c r="A833" s="78"/>
      <c r="B833" s="7"/>
      <c r="C833" s="132"/>
      <c r="D833" s="132"/>
      <c r="E833" s="132"/>
      <c r="F833" s="23"/>
      <c r="G833" s="23"/>
      <c r="H833" s="8"/>
      <c r="I833" s="79"/>
      <c r="J833" s="20"/>
      <c r="K833" s="20"/>
      <c r="L833" s="127"/>
    </row>
    <row r="834" spans="1:12" x14ac:dyDescent="0.25">
      <c r="A834" s="78"/>
      <c r="B834" s="7"/>
      <c r="C834" s="132"/>
      <c r="D834" s="132"/>
      <c r="E834" s="132"/>
      <c r="F834" s="23"/>
      <c r="G834" s="23"/>
      <c r="H834" s="8"/>
      <c r="I834" s="79"/>
      <c r="J834" s="20"/>
      <c r="K834" s="20"/>
      <c r="L834" s="127"/>
    </row>
    <row r="835" spans="1:12" x14ac:dyDescent="0.25">
      <c r="A835" s="78"/>
      <c r="B835" s="7"/>
      <c r="C835" s="132"/>
      <c r="D835" s="132"/>
      <c r="E835" s="132"/>
      <c r="F835" s="23"/>
      <c r="G835" s="23"/>
      <c r="H835" s="8"/>
      <c r="I835" s="79"/>
      <c r="J835" s="20"/>
      <c r="K835" s="20"/>
      <c r="L835" s="127"/>
    </row>
    <row r="836" spans="1:12" x14ac:dyDescent="0.25">
      <c r="A836" s="78"/>
      <c r="B836" s="7"/>
      <c r="C836" s="132"/>
      <c r="D836" s="132"/>
      <c r="E836" s="132"/>
      <c r="F836" s="23"/>
      <c r="G836" s="23"/>
      <c r="H836" s="8"/>
      <c r="I836" s="79"/>
      <c r="J836" s="20"/>
      <c r="K836" s="20"/>
      <c r="L836" s="127"/>
    </row>
    <row r="837" spans="1:12" x14ac:dyDescent="0.25">
      <c r="A837" s="78"/>
      <c r="B837" s="7"/>
      <c r="C837" s="132"/>
      <c r="D837" s="132"/>
      <c r="E837" s="121"/>
      <c r="F837" s="23"/>
      <c r="G837" s="23"/>
      <c r="H837" s="8"/>
      <c r="I837" s="79"/>
      <c r="J837" s="20"/>
      <c r="K837" s="20"/>
      <c r="L837" s="127"/>
    </row>
    <row r="838" spans="1:12" x14ac:dyDescent="0.25">
      <c r="A838" s="78"/>
      <c r="B838" s="7"/>
      <c r="C838" s="132"/>
      <c r="D838" s="132"/>
      <c r="E838" s="121"/>
      <c r="F838" s="23"/>
      <c r="G838" s="23"/>
      <c r="H838" s="8"/>
      <c r="I838" s="79"/>
      <c r="J838" s="20"/>
      <c r="K838" s="20"/>
      <c r="L838" s="127"/>
    </row>
    <row r="839" spans="1:12" x14ac:dyDescent="0.25">
      <c r="A839" s="78"/>
      <c r="B839" s="7"/>
      <c r="C839" s="132"/>
      <c r="D839" s="132"/>
      <c r="E839" s="121"/>
      <c r="F839" s="23"/>
      <c r="G839" s="23"/>
      <c r="H839" s="8"/>
      <c r="I839" s="79"/>
      <c r="J839" s="20"/>
      <c r="K839" s="20"/>
      <c r="L839" s="127"/>
    </row>
    <row r="840" spans="1:12" x14ac:dyDescent="0.25">
      <c r="A840" s="78"/>
      <c r="B840" s="7"/>
      <c r="C840" s="132"/>
      <c r="D840" s="132"/>
      <c r="E840" s="121"/>
      <c r="F840" s="23"/>
      <c r="G840" s="23"/>
      <c r="H840" s="8"/>
      <c r="I840" s="79"/>
      <c r="J840" s="20"/>
      <c r="K840" s="20"/>
      <c r="L840" s="127"/>
    </row>
    <row r="841" spans="1:12" x14ac:dyDescent="0.25">
      <c r="A841" s="78"/>
      <c r="B841" s="7"/>
      <c r="C841" s="132"/>
      <c r="D841" s="132"/>
      <c r="E841" s="121"/>
      <c r="F841" s="23"/>
      <c r="G841" s="23"/>
      <c r="H841" s="8"/>
      <c r="I841" s="79"/>
      <c r="J841" s="20"/>
      <c r="K841" s="20"/>
      <c r="L841" s="127"/>
    </row>
    <row r="842" spans="1:12" x14ac:dyDescent="0.25">
      <c r="A842" s="78"/>
      <c r="B842" s="7"/>
      <c r="C842" s="132"/>
      <c r="D842" s="132"/>
      <c r="E842" s="121"/>
      <c r="F842" s="23"/>
      <c r="G842" s="23"/>
      <c r="H842" s="8"/>
      <c r="I842" s="79"/>
      <c r="J842" s="20"/>
      <c r="K842" s="20"/>
      <c r="L842" s="127"/>
    </row>
    <row r="843" spans="1:12" x14ac:dyDescent="0.25">
      <c r="A843" s="78"/>
      <c r="B843" s="7"/>
      <c r="C843" s="132"/>
      <c r="D843" s="132"/>
      <c r="E843" s="121"/>
      <c r="F843" s="23"/>
      <c r="G843" s="23"/>
      <c r="H843" s="8"/>
      <c r="I843" s="79"/>
      <c r="J843" s="20"/>
      <c r="K843" s="20"/>
      <c r="L843" s="127"/>
    </row>
    <row r="844" spans="1:12" x14ac:dyDescent="0.25">
      <c r="A844" s="78"/>
      <c r="B844" s="7"/>
      <c r="C844" s="132"/>
      <c r="D844" s="132"/>
      <c r="E844" s="121"/>
      <c r="F844" s="23"/>
      <c r="G844" s="23"/>
      <c r="H844" s="8"/>
      <c r="I844" s="79"/>
      <c r="J844" s="20"/>
      <c r="K844" s="20"/>
      <c r="L844" s="127"/>
    </row>
    <row r="845" spans="1:12" x14ac:dyDescent="0.25">
      <c r="A845" s="78"/>
      <c r="B845" s="7"/>
      <c r="C845" s="132"/>
      <c r="D845" s="132"/>
      <c r="E845" s="121"/>
      <c r="F845" s="23"/>
      <c r="G845" s="23"/>
      <c r="H845" s="8"/>
      <c r="I845" s="79"/>
      <c r="J845" s="20"/>
      <c r="K845" s="20"/>
      <c r="L845" s="127"/>
    </row>
    <row r="846" spans="1:12" x14ac:dyDescent="0.25">
      <c r="A846" s="78"/>
      <c r="B846" s="7"/>
      <c r="C846" s="132"/>
      <c r="D846" s="132"/>
      <c r="E846" s="121"/>
      <c r="F846" s="23"/>
      <c r="G846" s="23"/>
      <c r="H846" s="8"/>
      <c r="I846" s="79"/>
      <c r="J846" s="20"/>
      <c r="K846" s="20"/>
      <c r="L846" s="127"/>
    </row>
    <row r="847" spans="1:12" x14ac:dyDescent="0.25">
      <c r="A847" s="78"/>
      <c r="B847" s="7"/>
      <c r="C847" s="132"/>
      <c r="D847" s="132"/>
      <c r="E847" s="121"/>
      <c r="F847" s="23"/>
      <c r="G847" s="23"/>
      <c r="H847" s="8"/>
      <c r="I847" s="79"/>
      <c r="J847" s="20"/>
      <c r="K847" s="20"/>
      <c r="L847" s="127"/>
    </row>
    <row r="848" spans="1:12" x14ac:dyDescent="0.25">
      <c r="A848" s="78"/>
      <c r="B848" s="7"/>
      <c r="C848" s="132"/>
      <c r="D848" s="132"/>
      <c r="E848" s="121"/>
      <c r="F848" s="23"/>
      <c r="G848" s="23"/>
      <c r="H848" s="8"/>
      <c r="I848" s="79"/>
      <c r="J848" s="20"/>
      <c r="K848" s="20"/>
      <c r="L848" s="127"/>
    </row>
    <row r="849" spans="1:12" x14ac:dyDescent="0.25">
      <c r="A849" s="78"/>
      <c r="B849" s="7"/>
      <c r="C849" s="132"/>
      <c r="D849" s="132"/>
      <c r="E849" s="121"/>
      <c r="F849" s="23"/>
      <c r="G849" s="23"/>
      <c r="H849" s="8"/>
      <c r="I849" s="79"/>
      <c r="J849" s="20"/>
      <c r="K849" s="20"/>
      <c r="L849" s="127"/>
    </row>
    <row r="850" spans="1:12" x14ac:dyDescent="0.25">
      <c r="A850" s="78"/>
      <c r="B850" s="7"/>
      <c r="C850" s="132"/>
      <c r="D850" s="132"/>
      <c r="E850" s="121"/>
      <c r="F850" s="23"/>
      <c r="G850" s="23"/>
      <c r="H850" s="8"/>
      <c r="I850" s="79"/>
      <c r="J850" s="20"/>
      <c r="K850" s="20"/>
      <c r="L850" s="127"/>
    </row>
    <row r="851" spans="1:12" x14ac:dyDescent="0.25">
      <c r="A851" s="78"/>
      <c r="B851" s="7"/>
      <c r="C851" s="132"/>
      <c r="D851" s="132"/>
      <c r="E851" s="121"/>
      <c r="F851" s="23"/>
      <c r="G851" s="23"/>
      <c r="H851" s="8"/>
      <c r="I851" s="79"/>
      <c r="J851" s="20"/>
      <c r="K851" s="20"/>
      <c r="L851" s="127"/>
    </row>
    <row r="852" spans="1:12" x14ac:dyDescent="0.25">
      <c r="A852" s="78"/>
      <c r="B852" s="7"/>
      <c r="C852" s="132"/>
      <c r="D852" s="132"/>
      <c r="E852" s="121"/>
      <c r="F852" s="23"/>
      <c r="G852" s="23"/>
      <c r="H852" s="8"/>
      <c r="I852" s="79"/>
      <c r="J852" s="20"/>
      <c r="K852" s="20"/>
      <c r="L852" s="127"/>
    </row>
    <row r="853" spans="1:12" x14ac:dyDescent="0.25">
      <c r="A853" s="78"/>
      <c r="B853" s="7"/>
      <c r="C853" s="132"/>
      <c r="D853" s="132"/>
      <c r="E853" s="121"/>
      <c r="F853" s="23"/>
      <c r="G853" s="23"/>
      <c r="H853" s="8"/>
      <c r="I853" s="79"/>
      <c r="J853" s="20"/>
      <c r="K853" s="20"/>
      <c r="L853" s="127"/>
    </row>
    <row r="854" spans="1:12" x14ac:dyDescent="0.25">
      <c r="A854" s="78"/>
      <c r="B854" s="7"/>
      <c r="C854" s="132"/>
      <c r="D854" s="132"/>
      <c r="E854" s="121"/>
      <c r="F854" s="23"/>
      <c r="G854" s="23"/>
      <c r="H854" s="8"/>
      <c r="I854" s="79"/>
      <c r="J854" s="20"/>
      <c r="K854" s="20"/>
      <c r="L854" s="127"/>
    </row>
    <row r="855" spans="1:12" x14ac:dyDescent="0.25">
      <c r="A855" s="78"/>
      <c r="B855" s="7"/>
      <c r="C855" s="132"/>
      <c r="D855" s="132"/>
      <c r="E855" s="121"/>
      <c r="F855" s="23"/>
      <c r="G855" s="23"/>
      <c r="H855" s="8"/>
      <c r="I855" s="79"/>
      <c r="J855" s="20"/>
      <c r="K855" s="20"/>
      <c r="L855" s="127"/>
    </row>
    <row r="856" spans="1:12" x14ac:dyDescent="0.25">
      <c r="A856" s="78"/>
      <c r="B856" s="7"/>
      <c r="C856" s="132"/>
      <c r="D856" s="132"/>
      <c r="E856" s="121"/>
      <c r="F856" s="23"/>
      <c r="G856" s="23"/>
      <c r="H856" s="8"/>
      <c r="I856" s="79"/>
      <c r="J856" s="20"/>
      <c r="K856" s="20"/>
      <c r="L856" s="127"/>
    </row>
    <row r="857" spans="1:12" x14ac:dyDescent="0.25">
      <c r="A857" s="78"/>
      <c r="B857" s="7"/>
      <c r="C857" s="132"/>
      <c r="D857" s="132"/>
      <c r="E857" s="121"/>
      <c r="F857" s="23"/>
      <c r="G857" s="23"/>
      <c r="H857" s="8"/>
      <c r="I857" s="79"/>
      <c r="J857" s="20"/>
      <c r="K857" s="20"/>
      <c r="L857" s="127"/>
    </row>
    <row r="858" spans="1:12" x14ac:dyDescent="0.25">
      <c r="A858" s="78"/>
      <c r="B858" s="7"/>
      <c r="C858" s="132"/>
      <c r="D858" s="132"/>
      <c r="E858" s="121"/>
      <c r="F858" s="23"/>
      <c r="G858" s="23"/>
      <c r="H858" s="8"/>
      <c r="I858" s="79"/>
      <c r="J858" s="20"/>
      <c r="K858" s="20"/>
      <c r="L858" s="127"/>
    </row>
    <row r="859" spans="1:12" x14ac:dyDescent="0.25">
      <c r="A859" s="78"/>
      <c r="B859" s="7"/>
      <c r="C859" s="132"/>
      <c r="D859" s="132"/>
      <c r="E859" s="121"/>
      <c r="F859" s="23"/>
      <c r="G859" s="23"/>
      <c r="H859" s="8"/>
      <c r="I859" s="79"/>
      <c r="J859" s="20"/>
      <c r="K859" s="20"/>
      <c r="L859" s="127"/>
    </row>
    <row r="860" spans="1:12" x14ac:dyDescent="0.25">
      <c r="A860" s="78"/>
      <c r="B860" s="7"/>
      <c r="C860" s="132"/>
      <c r="D860" s="132"/>
      <c r="E860" s="121"/>
      <c r="F860" s="23"/>
      <c r="G860" s="23"/>
      <c r="H860" s="8"/>
      <c r="I860" s="79"/>
      <c r="J860" s="20"/>
      <c r="K860" s="20"/>
      <c r="L860" s="127"/>
    </row>
    <row r="861" spans="1:12" x14ac:dyDescent="0.25">
      <c r="A861" s="78"/>
      <c r="B861" s="7"/>
      <c r="C861" s="132"/>
      <c r="D861" s="132"/>
      <c r="E861" s="121"/>
      <c r="F861" s="23"/>
      <c r="G861" s="23"/>
      <c r="H861" s="8"/>
      <c r="I861" s="79"/>
      <c r="J861" s="20"/>
      <c r="K861" s="20"/>
      <c r="L861" s="127"/>
    </row>
    <row r="862" spans="1:12" x14ac:dyDescent="0.25">
      <c r="A862" s="78"/>
      <c r="B862" s="7"/>
      <c r="C862" s="132"/>
      <c r="D862" s="132"/>
      <c r="E862" s="121"/>
      <c r="F862" s="23"/>
      <c r="G862" s="23"/>
      <c r="H862" s="8"/>
      <c r="I862" s="79"/>
      <c r="J862" s="20"/>
      <c r="K862" s="20"/>
      <c r="L862" s="127"/>
    </row>
    <row r="863" spans="1:12" x14ac:dyDescent="0.25">
      <c r="A863" s="78"/>
      <c r="B863" s="7"/>
      <c r="C863" s="132"/>
      <c r="D863" s="132"/>
      <c r="E863" s="121"/>
      <c r="F863" s="23"/>
      <c r="G863" s="23"/>
      <c r="H863" s="8"/>
      <c r="I863" s="79"/>
      <c r="J863" s="20"/>
      <c r="K863" s="20"/>
      <c r="L863" s="127"/>
    </row>
    <row r="864" spans="1:12" x14ac:dyDescent="0.25">
      <c r="A864" s="78"/>
      <c r="B864" s="7"/>
      <c r="C864" s="132"/>
      <c r="D864" s="132"/>
      <c r="E864" s="121"/>
      <c r="F864" s="23"/>
      <c r="G864" s="23"/>
      <c r="H864" s="8"/>
      <c r="I864" s="79"/>
      <c r="J864" s="20"/>
      <c r="K864" s="20"/>
      <c r="L864" s="127"/>
    </row>
    <row r="865" spans="1:12" x14ac:dyDescent="0.25">
      <c r="A865" s="78"/>
      <c r="B865" s="7"/>
      <c r="C865" s="132"/>
      <c r="D865" s="132"/>
      <c r="E865" s="132"/>
      <c r="F865" s="23"/>
      <c r="G865" s="23"/>
      <c r="H865" s="8"/>
      <c r="I865" s="79"/>
      <c r="J865" s="20"/>
      <c r="K865" s="20"/>
      <c r="L865" s="127"/>
    </row>
    <row r="866" spans="1:12" x14ac:dyDescent="0.25">
      <c r="A866" s="78"/>
      <c r="B866" s="7"/>
      <c r="C866" s="132"/>
      <c r="D866" s="132"/>
      <c r="E866" s="132"/>
      <c r="F866" s="23"/>
      <c r="G866" s="23"/>
      <c r="H866" s="8"/>
      <c r="I866" s="79"/>
      <c r="J866" s="20"/>
      <c r="K866" s="20"/>
      <c r="L866" s="127"/>
    </row>
    <row r="867" spans="1:12" x14ac:dyDescent="0.25">
      <c r="A867" s="78"/>
      <c r="B867" s="7"/>
      <c r="C867" s="132"/>
      <c r="D867" s="132"/>
      <c r="E867" s="132"/>
      <c r="F867" s="23"/>
      <c r="G867" s="23"/>
      <c r="H867" s="8"/>
      <c r="I867" s="79"/>
      <c r="J867" s="20"/>
      <c r="K867" s="20"/>
      <c r="L867" s="127"/>
    </row>
    <row r="868" spans="1:12" x14ac:dyDescent="0.25">
      <c r="A868" s="78"/>
      <c r="B868" s="7"/>
      <c r="C868" s="132"/>
      <c r="D868" s="132"/>
      <c r="E868" s="132"/>
      <c r="F868" s="23"/>
      <c r="G868" s="23"/>
      <c r="H868" s="8"/>
      <c r="I868" s="79"/>
      <c r="J868" s="20"/>
      <c r="K868" s="20"/>
      <c r="L868" s="127"/>
    </row>
    <row r="869" spans="1:12" x14ac:dyDescent="0.25">
      <c r="A869" s="78"/>
      <c r="B869" s="7"/>
      <c r="C869" s="132"/>
      <c r="D869" s="132"/>
      <c r="E869" s="132"/>
      <c r="F869" s="23"/>
      <c r="G869" s="23"/>
      <c r="H869" s="8"/>
      <c r="I869" s="79"/>
      <c r="J869" s="20"/>
      <c r="K869" s="20"/>
      <c r="L869" s="127"/>
    </row>
    <row r="870" spans="1:12" x14ac:dyDescent="0.25">
      <c r="A870" s="78"/>
      <c r="B870" s="7"/>
      <c r="C870" s="132"/>
      <c r="D870" s="132"/>
      <c r="E870" s="132"/>
      <c r="F870" s="23"/>
      <c r="G870" s="23"/>
      <c r="H870" s="8"/>
      <c r="I870" s="79"/>
      <c r="J870" s="20"/>
      <c r="K870" s="20"/>
      <c r="L870" s="127"/>
    </row>
    <row r="871" spans="1:12" x14ac:dyDescent="0.25">
      <c r="A871" s="78"/>
      <c r="B871" s="7"/>
      <c r="C871" s="132"/>
      <c r="D871" s="132"/>
      <c r="E871" s="132"/>
      <c r="F871" s="23"/>
      <c r="G871" s="23"/>
      <c r="H871" s="8"/>
      <c r="I871" s="79"/>
      <c r="J871" s="20"/>
      <c r="K871" s="20"/>
      <c r="L871" s="127"/>
    </row>
  </sheetData>
  <autoFilter ref="A6:M48">
    <filterColumn colId="1">
      <filters>
        <filter val="ГБОУ &quot;СШ № 58 Г.О.ГОРЛОВКА&quot;"/>
        <filter val="ГБОУ &quot;ШИДО Г.О. ГОРЛОВКА&quot;"/>
        <filter val="ГБОУ &quot;ШКОЛА № 12 Г. О. ГОРЛОВКА&quot;"/>
        <filter val="ГБОУ &quot;ШКОЛА № 16 Г.О. ГОРЛОВКА&quot;"/>
        <filter val="ГБОУ &quot;ШКОЛА № 22 Г.О. ГОРЛОВКА&quot;"/>
        <filter val="ГБОУ &quot;ШКОЛА № 23 Г.О.ГОРЛОВКА&quot; ДНР"/>
        <filter val="ГБОУ &quot;ШКОЛА № 36 Г.О. ГОРЛОВКА&quot;"/>
        <filter val="ГБОУ &quot;ШКОЛА № 49 Г.О. ГОРЛОВКА&quot;"/>
        <filter val="ГБОУ &quot;ШКОЛА № 73 Г. О. ГОРЛОВКА&quot;"/>
      </filters>
    </filterColumn>
  </autoFilter>
  <mergeCells count="7">
    <mergeCell ref="K4:K5"/>
    <mergeCell ref="A4:A5"/>
    <mergeCell ref="B4:B5"/>
    <mergeCell ref="C4:G4"/>
    <mergeCell ref="H4:H5"/>
    <mergeCell ref="I4:I5"/>
    <mergeCell ref="J4:J5"/>
  </mergeCells>
  <printOptions horizontalCentered="1"/>
  <pageMargins left="0.27559055118110237" right="0" top="0.47244094488188981" bottom="0.39370078740157483" header="0.47244094488188981" footer="0.39370078740157483"/>
  <pageSetup paperSize="9" scale="64" fitToHeight="54" orientation="landscape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T2384"/>
  <sheetViews>
    <sheetView view="pageBreakPreview" topLeftCell="A1435" zoomScale="70" zoomScaleNormal="80" zoomScaleSheetLayoutView="70" workbookViewId="0">
      <selection activeCell="V1627" sqref="V1627"/>
    </sheetView>
  </sheetViews>
  <sheetFormatPr defaultRowHeight="18.75" x14ac:dyDescent="0.3"/>
  <cols>
    <col min="1" max="1" width="11" style="83" customWidth="1"/>
    <col min="2" max="2" width="15.28515625" style="108" customWidth="1"/>
    <col min="3" max="3" width="16" style="108" customWidth="1"/>
    <col min="4" max="4" width="39.85546875" style="108" customWidth="1"/>
    <col min="5" max="5" width="9.140625" style="105" customWidth="1"/>
    <col min="6" max="6" width="12.140625" style="107" customWidth="1"/>
    <col min="7" max="7" width="16.85546875" style="111" customWidth="1"/>
    <col min="8" max="8" width="10.5703125" style="112" customWidth="1"/>
    <col min="9" max="9" width="13.28515625" style="112" hidden="1" customWidth="1"/>
    <col min="10" max="11" width="19" style="105" customWidth="1"/>
    <col min="12" max="12" width="13.28515625" style="112" hidden="1" customWidth="1"/>
    <col min="13" max="13" width="17.140625" style="87" hidden="1" customWidth="1"/>
    <col min="14" max="14" width="19.140625" style="105" hidden="1" customWidth="1"/>
    <col min="15" max="15" width="40.85546875" style="105" hidden="1" customWidth="1"/>
    <col min="16" max="16" width="33.28515625" style="84" customWidth="1"/>
    <col min="17" max="17" width="15.7109375" style="85" customWidth="1"/>
    <col min="18" max="16384" width="9.140625" style="85"/>
  </cols>
  <sheetData>
    <row r="1" spans="1:16" x14ac:dyDescent="0.3">
      <c r="B1" s="136"/>
      <c r="C1" s="193" t="s">
        <v>178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16" x14ac:dyDescent="0.3">
      <c r="A2" s="137"/>
      <c r="B2" s="136"/>
      <c r="C2" s="194" t="s">
        <v>681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6" s="88" customFormat="1" x14ac:dyDescent="0.3">
      <c r="A3" s="137"/>
      <c r="B3" s="49"/>
      <c r="C3" s="49"/>
      <c r="D3" s="49"/>
      <c r="E3" s="52"/>
      <c r="F3" s="51"/>
      <c r="G3" s="53"/>
      <c r="H3" s="54"/>
      <c r="I3" s="54"/>
      <c r="J3" s="55" t="s">
        <v>0</v>
      </c>
      <c r="K3" s="55"/>
      <c r="L3" s="54"/>
      <c r="M3" s="87"/>
      <c r="N3" s="55" t="s">
        <v>0</v>
      </c>
      <c r="O3" s="55"/>
      <c r="P3" s="84"/>
    </row>
    <row r="4" spans="1:16" ht="15.75" customHeight="1" x14ac:dyDescent="0.3">
      <c r="A4" s="195" t="s">
        <v>149</v>
      </c>
      <c r="B4" s="196" t="s">
        <v>465</v>
      </c>
      <c r="C4" s="196" t="s">
        <v>152</v>
      </c>
      <c r="D4" s="167" t="s">
        <v>5</v>
      </c>
      <c r="E4" s="174" t="s">
        <v>2</v>
      </c>
      <c r="F4" s="175"/>
      <c r="G4" s="175"/>
      <c r="H4" s="175"/>
      <c r="I4" s="176"/>
      <c r="J4" s="167" t="s">
        <v>3</v>
      </c>
      <c r="K4" s="118"/>
      <c r="L4" s="196" t="s">
        <v>126</v>
      </c>
      <c r="M4" s="177" t="s">
        <v>127</v>
      </c>
      <c r="N4" s="167" t="s">
        <v>160</v>
      </c>
      <c r="O4" s="167" t="s">
        <v>6</v>
      </c>
    </row>
    <row r="5" spans="1:16" ht="38.25" customHeight="1" x14ac:dyDescent="0.3">
      <c r="A5" s="195"/>
      <c r="B5" s="197"/>
      <c r="C5" s="197"/>
      <c r="D5" s="168"/>
      <c r="E5" s="7" t="s">
        <v>188</v>
      </c>
      <c r="F5" s="117" t="s">
        <v>150</v>
      </c>
      <c r="G5" s="117" t="s">
        <v>472</v>
      </c>
      <c r="H5" s="23" t="s">
        <v>151</v>
      </c>
      <c r="I5" s="23" t="s">
        <v>126</v>
      </c>
      <c r="J5" s="168"/>
      <c r="K5" s="119"/>
      <c r="L5" s="197"/>
      <c r="M5" s="178"/>
      <c r="N5" s="168"/>
      <c r="O5" s="168"/>
    </row>
    <row r="6" spans="1:16" x14ac:dyDescent="0.3">
      <c r="A6" s="42">
        <v>1</v>
      </c>
      <c r="B6" s="42">
        <v>3</v>
      </c>
      <c r="C6" s="42">
        <v>3</v>
      </c>
      <c r="D6" s="42">
        <v>3</v>
      </c>
      <c r="E6" s="117" t="s">
        <v>161</v>
      </c>
      <c r="F6" s="42">
        <v>5</v>
      </c>
      <c r="G6" s="117" t="s">
        <v>153</v>
      </c>
      <c r="H6" s="42">
        <v>7</v>
      </c>
      <c r="I6" s="117" t="s">
        <v>162</v>
      </c>
      <c r="J6" s="42">
        <v>9</v>
      </c>
      <c r="K6" s="42"/>
      <c r="L6" s="117" t="s">
        <v>128</v>
      </c>
      <c r="M6" s="42">
        <v>11</v>
      </c>
      <c r="N6" s="117" t="s">
        <v>154</v>
      </c>
      <c r="O6" s="7">
        <v>9</v>
      </c>
    </row>
    <row r="7" spans="1:16" ht="18.75" hidden="1" customHeight="1" x14ac:dyDescent="0.3">
      <c r="A7" s="82">
        <v>35063771</v>
      </c>
      <c r="B7" s="190" t="s">
        <v>473</v>
      </c>
      <c r="C7" s="190" t="s">
        <v>345</v>
      </c>
      <c r="D7" s="190" t="str">
        <f>VLOOKUP($A7, Учреждения!$B$4:$F$292, 3, FALSE)</f>
        <v xml:space="preserve"> ГКДОУ "ДЕТСКИЙ САД № 2 "УЛЫБКА" Г.О. ГОРЛОВКА" ДНР</v>
      </c>
      <c r="E7" s="81" t="s">
        <v>140</v>
      </c>
      <c r="F7" s="81" t="s">
        <v>140</v>
      </c>
      <c r="G7" s="81" t="s">
        <v>140</v>
      </c>
      <c r="H7" s="81" t="s">
        <v>140</v>
      </c>
      <c r="I7" s="81" t="s">
        <v>140</v>
      </c>
      <c r="J7" s="81" t="s">
        <v>140</v>
      </c>
      <c r="K7" s="80">
        <f>SUM(J8:J23)</f>
        <v>0</v>
      </c>
      <c r="L7" s="56"/>
      <c r="M7" s="89"/>
      <c r="N7" s="57"/>
      <c r="O7" s="43"/>
    </row>
    <row r="8" spans="1:16" ht="18.75" hidden="1" customHeight="1" x14ac:dyDescent="0.3">
      <c r="A8" s="82">
        <v>35063771</v>
      </c>
      <c r="B8" s="191"/>
      <c r="C8" s="191"/>
      <c r="D8" s="191"/>
      <c r="E8" s="44">
        <v>906</v>
      </c>
      <c r="F8" s="44" t="s">
        <v>144</v>
      </c>
      <c r="G8" s="62">
        <v>1400023210</v>
      </c>
      <c r="H8" s="56" t="s">
        <v>168</v>
      </c>
      <c r="I8" s="56"/>
      <c r="J8" s="57">
        <f>SUMIFS(техфайл!$H$7:$H$4325,техфайл!$D$7:$D$4325,F8,техфайл!$E$7:$E$4325,G8,техфайл!$F$7:$F$4325,H8,техфайл!$A$7:$A$4325,A8)</f>
        <v>0</v>
      </c>
      <c r="K8" s="57"/>
      <c r="L8" s="56">
        <v>211</v>
      </c>
      <c r="M8" s="89" t="s">
        <v>172</v>
      </c>
      <c r="N8" s="57">
        <f>SUMIFS(техфайл!$H$7:$H$4325,техфайл!$D$7:$D$4325,F8,техфайл!$E$7:$E$4325,G8,техфайл!$F$7:$F$4325,H8,техфайл!$G$7:$G$4325,L8,техфайл!$A$7:$A$4325,A8,техфайл!$K$7:$K$4325,M8)+SUMIFS(техфайл!$H$7:$H$4325,техфайл!$D$7:$D$4325,F8,техфайл!$E$7:$E$4325,G8,техфайл!$F$7:$F$4325,H8,техфайл!$G$7:$G$4325,266,техфайл!$A$7:$A$4325,A8,техфайл!$K$7:$K$4325,M8)</f>
        <v>0</v>
      </c>
      <c r="O8" s="43"/>
      <c r="P8" s="56" t="str">
        <f>E8&amp;F8&amp;SUBSTITUTE(G8," ","")&amp;H8</f>
        <v>90607011400023210111</v>
      </c>
    </row>
    <row r="9" spans="1:16" hidden="1" x14ac:dyDescent="0.3">
      <c r="A9" s="82">
        <v>35063771</v>
      </c>
      <c r="B9" s="191"/>
      <c r="C9" s="191"/>
      <c r="D9" s="191"/>
      <c r="E9" s="44">
        <v>906</v>
      </c>
      <c r="F9" s="44" t="s">
        <v>144</v>
      </c>
      <c r="G9" s="62">
        <v>1400023210</v>
      </c>
      <c r="H9" s="56" t="s">
        <v>170</v>
      </c>
      <c r="I9" s="56"/>
      <c r="J9" s="57">
        <f>SUMIFS(техфайл!$H$7:$H$4325,техфайл!$D$7:$D$4325,F9,техфайл!$E$7:$E$4325,G9,техфайл!$F$7:$F$4325,H9,техфайл!$A$7:$A$4325,A9)</f>
        <v>0</v>
      </c>
      <c r="K9" s="57"/>
      <c r="L9" s="56">
        <v>213</v>
      </c>
      <c r="M9" s="89" t="s">
        <v>173</v>
      </c>
      <c r="N9" s="57">
        <f>SUMIFS(техфайл!$H$7:$H$4325,техфайл!$D$7:$D$4325,F9,техфайл!$E$7:$E$4325,G9,техфайл!$F$7:$F$4325,H9,техфайл!$G$7:$G$4325,L9,техфайл!$A$7:$A$4325,A9,техфайл!$K$7:$K$4325,M9)</f>
        <v>0</v>
      </c>
      <c r="O9" s="43"/>
      <c r="P9" s="56" t="str">
        <f t="shared" ref="P9:P23" si="0">E9&amp;F9&amp;SUBSTITUTE(G9," ","")&amp;H9</f>
        <v>90607011400023210119</v>
      </c>
    </row>
    <row r="10" spans="1:16" hidden="1" x14ac:dyDescent="0.3">
      <c r="A10" s="82">
        <v>35063771</v>
      </c>
      <c r="B10" s="191"/>
      <c r="C10" s="191"/>
      <c r="D10" s="191"/>
      <c r="E10" s="44">
        <v>906</v>
      </c>
      <c r="F10" s="44" t="s">
        <v>144</v>
      </c>
      <c r="G10" s="62">
        <v>1400023210</v>
      </c>
      <c r="H10" s="56">
        <v>244</v>
      </c>
      <c r="I10" s="56"/>
      <c r="J10" s="57">
        <f>SUMIFS(техфайл!$H$7:$H$4325,техфайл!$D$7:$D$4325,F10,техфайл!$E$7:$E$4325,G10,техфайл!$F$7:$F$4325,H10,техфайл!$A$7:$A$4325,A10)</f>
        <v>0</v>
      </c>
      <c r="K10" s="57"/>
      <c r="L10" s="56">
        <v>221</v>
      </c>
      <c r="M10" s="89" t="s">
        <v>131</v>
      </c>
      <c r="N10" s="57">
        <f>SUMIFS(техфайл!$H$7:$H$4325,техфайл!$D$7:$D$4325,F10,техфайл!$E$7:$E$4325,G10,техфайл!$F$7:$F$4325,H10,техфайл!$G$7:$G$4325,L10,техфайл!$A$7:$A$4325,A10,техфайл!$K$7:$K$4325,M10)</f>
        <v>0</v>
      </c>
      <c r="O10" s="43"/>
      <c r="P10" s="56" t="str">
        <f t="shared" si="0"/>
        <v>90607011400023210244</v>
      </c>
    </row>
    <row r="11" spans="1:16" hidden="1" x14ac:dyDescent="0.3">
      <c r="A11" s="82">
        <v>35063771</v>
      </c>
      <c r="B11" s="191"/>
      <c r="C11" s="191"/>
      <c r="D11" s="191"/>
      <c r="E11" s="44">
        <v>906</v>
      </c>
      <c r="F11" s="44" t="s">
        <v>144</v>
      </c>
      <c r="G11" s="62">
        <v>1400023210</v>
      </c>
      <c r="H11" s="56">
        <v>247</v>
      </c>
      <c r="I11" s="56"/>
      <c r="J11" s="57">
        <f>SUMIFS(техфайл!$H$7:$H$4325,техфайл!$D$7:$D$4325,F11,техфайл!$E$7:$E$4325,G11,техфайл!$F$7:$F$4325,H11,техфайл!$A$7:$A$4325,A11)</f>
        <v>0</v>
      </c>
      <c r="K11" s="57"/>
      <c r="L11" s="56">
        <v>223</v>
      </c>
      <c r="M11" s="89" t="s">
        <v>132</v>
      </c>
      <c r="N11" s="57">
        <f>SUMIFS(техфайл!$H$7:$H$4325,техфайл!$D$7:$D$4325,F11,техфайл!$E$7:$E$4325,G11,техфайл!$F$7:$F$4325,H11,техфайл!$G$7:$G$4325,L11,техфайл!$A$7:$A$4325,A11,техфайл!$K$7:$K$4325,M11)</f>
        <v>0</v>
      </c>
      <c r="O11" s="43"/>
      <c r="P11" s="56" t="str">
        <f t="shared" si="0"/>
        <v>90607011400023210247</v>
      </c>
    </row>
    <row r="12" spans="1:16" hidden="1" x14ac:dyDescent="0.3">
      <c r="A12" s="82">
        <v>35063771</v>
      </c>
      <c r="B12" s="191"/>
      <c r="C12" s="191"/>
      <c r="D12" s="191"/>
      <c r="E12" s="44">
        <v>906</v>
      </c>
      <c r="F12" s="44" t="s">
        <v>144</v>
      </c>
      <c r="G12" s="62">
        <v>1400023210</v>
      </c>
      <c r="H12" s="56">
        <v>244</v>
      </c>
      <c r="I12" s="56"/>
      <c r="J12" s="57"/>
      <c r="K12" s="57"/>
      <c r="L12" s="56">
        <v>223</v>
      </c>
      <c r="M12" s="89" t="s">
        <v>133</v>
      </c>
      <c r="N12" s="57">
        <f>SUMIFS(техфайл!$H$7:$H$4325,техфайл!$D$7:$D$4325,F12,техфайл!$E$7:$E$4325,G12,техфайл!$F$7:$F$4325,H12,техфайл!$G$7:$G$4325,L12,техфайл!$A$7:$A$4325,A12,техфайл!$K$7:$K$4325,M12)</f>
        <v>0</v>
      </c>
      <c r="O12" s="43"/>
      <c r="P12" s="56" t="str">
        <f t="shared" si="0"/>
        <v>90607011400023210244</v>
      </c>
    </row>
    <row r="13" spans="1:16" hidden="1" x14ac:dyDescent="0.3">
      <c r="A13" s="82">
        <v>35063771</v>
      </c>
      <c r="B13" s="191"/>
      <c r="C13" s="191"/>
      <c r="D13" s="191"/>
      <c r="E13" s="44">
        <v>906</v>
      </c>
      <c r="F13" s="44" t="s">
        <v>144</v>
      </c>
      <c r="G13" s="62">
        <v>1400023210</v>
      </c>
      <c r="H13" s="56">
        <v>247</v>
      </c>
      <c r="I13" s="56"/>
      <c r="J13" s="57"/>
      <c r="K13" s="57"/>
      <c r="L13" s="56">
        <v>223</v>
      </c>
      <c r="M13" s="89" t="s">
        <v>134</v>
      </c>
      <c r="N13" s="57">
        <f>SUMIFS(техфайл!$H$7:$H$4325,техфайл!$D$7:$D$4325,F13,техфайл!$E$7:$E$4325,G13,техфайл!$F$7:$F$4325,H13,техфайл!$G$7:$G$4325,L13,техфайл!$A$7:$A$4325,A13,техфайл!$K$7:$K$4325,M13)</f>
        <v>0</v>
      </c>
      <c r="O13" s="43"/>
      <c r="P13" s="56" t="str">
        <f t="shared" si="0"/>
        <v>90607011400023210247</v>
      </c>
    </row>
    <row r="14" spans="1:16" hidden="1" x14ac:dyDescent="0.3">
      <c r="A14" s="82">
        <v>35063771</v>
      </c>
      <c r="B14" s="191"/>
      <c r="C14" s="191"/>
      <c r="D14" s="191"/>
      <c r="E14" s="44">
        <v>906</v>
      </c>
      <c r="F14" s="44" t="s">
        <v>144</v>
      </c>
      <c r="G14" s="62">
        <v>1400023210</v>
      </c>
      <c r="H14" s="56">
        <v>247</v>
      </c>
      <c r="I14" s="56"/>
      <c r="J14" s="57"/>
      <c r="K14" s="57"/>
      <c r="L14" s="56">
        <v>223</v>
      </c>
      <c r="M14" s="89" t="s">
        <v>135</v>
      </c>
      <c r="N14" s="57">
        <f>SUMIFS(техфайл!$H$7:$H$4325,техфайл!$D$7:$D$4325,F14,техфайл!$E$7:$E$4325,G14,техфайл!$F$7:$F$4325,H14,техфайл!$G$7:$G$4325,L14,техфайл!$A$7:$A$4325,A14,техфайл!$K$7:$K$4325,M14)</f>
        <v>0</v>
      </c>
      <c r="O14" s="43"/>
      <c r="P14" s="56" t="str">
        <f t="shared" si="0"/>
        <v>90607011400023210247</v>
      </c>
    </row>
    <row r="15" spans="1:16" hidden="1" x14ac:dyDescent="0.3">
      <c r="A15" s="82">
        <v>35063771</v>
      </c>
      <c r="B15" s="191"/>
      <c r="C15" s="191"/>
      <c r="D15" s="191"/>
      <c r="E15" s="44">
        <v>906</v>
      </c>
      <c r="F15" s="44" t="s">
        <v>144</v>
      </c>
      <c r="G15" s="62">
        <v>1400023210</v>
      </c>
      <c r="H15" s="56">
        <v>244</v>
      </c>
      <c r="I15" s="56"/>
      <c r="J15" s="57"/>
      <c r="K15" s="57"/>
      <c r="L15" s="56">
        <v>225</v>
      </c>
      <c r="M15" s="89" t="s">
        <v>131</v>
      </c>
      <c r="N15" s="57">
        <f>SUMIFS(техфайл!$H$7:$H$4325,техфайл!$D$7:$D$4325,F15,техфайл!$E$7:$E$4325,G15,техфайл!$F$7:$F$4325,H15,техфайл!$G$7:$G$4325,L15,техфайл!$A$7:$A$4325,A15,техфайл!$K$7:$K$4325,M15)</f>
        <v>0</v>
      </c>
      <c r="O15" s="43"/>
      <c r="P15" s="56" t="str">
        <f t="shared" si="0"/>
        <v>90607011400023210244</v>
      </c>
    </row>
    <row r="16" spans="1:16" hidden="1" x14ac:dyDescent="0.3">
      <c r="A16" s="82">
        <v>35063771</v>
      </c>
      <c r="B16" s="191"/>
      <c r="C16" s="191"/>
      <c r="D16" s="191"/>
      <c r="E16" s="44">
        <v>906</v>
      </c>
      <c r="F16" s="44" t="s">
        <v>144</v>
      </c>
      <c r="G16" s="62">
        <v>1400023210</v>
      </c>
      <c r="H16" s="56">
        <v>244</v>
      </c>
      <c r="I16" s="56"/>
      <c r="J16" s="57"/>
      <c r="K16" s="57"/>
      <c r="L16" s="56">
        <v>226</v>
      </c>
      <c r="M16" s="89" t="s">
        <v>131</v>
      </c>
      <c r="N16" s="57">
        <f>SUMIFS(техфайл!$H$7:$H$4325,техфайл!$D$7:$D$4325,F16,техфайл!$E$7:$E$4325,G16,техфайл!$F$7:$F$4325,H16,техфайл!$G$7:$G$4325,L16,техфайл!$A$7:$A$4325,A16,техфайл!$K$7:$K$4325,M16)</f>
        <v>0</v>
      </c>
      <c r="O16" s="43"/>
      <c r="P16" s="56" t="str">
        <f t="shared" si="0"/>
        <v>90607011400023210244</v>
      </c>
    </row>
    <row r="17" spans="1:16" hidden="1" x14ac:dyDescent="0.3">
      <c r="A17" s="82">
        <v>35063771</v>
      </c>
      <c r="B17" s="191"/>
      <c r="C17" s="191"/>
      <c r="D17" s="191"/>
      <c r="E17" s="44">
        <v>906</v>
      </c>
      <c r="F17" s="44" t="s">
        <v>144</v>
      </c>
      <c r="G17" s="62">
        <v>1400023210</v>
      </c>
      <c r="H17" s="56">
        <v>244</v>
      </c>
      <c r="I17" s="56"/>
      <c r="J17" s="57"/>
      <c r="K17" s="57"/>
      <c r="L17" s="56">
        <v>310</v>
      </c>
      <c r="M17" s="89" t="s">
        <v>136</v>
      </c>
      <c r="N17" s="57">
        <f>SUMIFS(техфайл!$H$7:$H$4325,техфайл!$D$7:$D$4325,F17,техфайл!$E$7:$E$4325,G17,техфайл!$F$7:$F$4325,H17,техфайл!$G$7:$G$4325,L17,техфайл!$A$7:$A$4325,A17,техфайл!$K$7:$K$4325,M17)</f>
        <v>0</v>
      </c>
      <c r="O17" s="43"/>
      <c r="P17" s="56" t="str">
        <f t="shared" si="0"/>
        <v>90607011400023210244</v>
      </c>
    </row>
    <row r="18" spans="1:16" hidden="1" x14ac:dyDescent="0.3">
      <c r="A18" s="82">
        <v>35063771</v>
      </c>
      <c r="B18" s="191"/>
      <c r="C18" s="191"/>
      <c r="D18" s="191"/>
      <c r="E18" s="44">
        <v>906</v>
      </c>
      <c r="F18" s="44" t="s">
        <v>144</v>
      </c>
      <c r="G18" s="62">
        <v>1400023210</v>
      </c>
      <c r="H18" s="56">
        <v>244</v>
      </c>
      <c r="I18" s="56"/>
      <c r="J18" s="57"/>
      <c r="K18" s="57"/>
      <c r="L18" s="56">
        <v>342</v>
      </c>
      <c r="M18" s="89" t="s">
        <v>137</v>
      </c>
      <c r="N18" s="57">
        <f>SUMIFS(техфайл!$H$7:$H$4325,техфайл!$D$7:$D$4325,F18,техфайл!$E$7:$E$4325,G18,техфайл!$F$7:$F$4325,H18,техфайл!$G$7:$G$4325,L18,техфайл!$A$7:$A$4325,A18,техфайл!$K$7:$K$4325,M18)</f>
        <v>0</v>
      </c>
      <c r="O18" s="43"/>
      <c r="P18" s="56" t="str">
        <f t="shared" si="0"/>
        <v>90607011400023210244</v>
      </c>
    </row>
    <row r="19" spans="1:16" hidden="1" x14ac:dyDescent="0.3">
      <c r="A19" s="82">
        <v>35063771</v>
      </c>
      <c r="B19" s="191"/>
      <c r="C19" s="191"/>
      <c r="D19" s="191"/>
      <c r="E19" s="44">
        <v>906</v>
      </c>
      <c r="F19" s="44" t="s">
        <v>144</v>
      </c>
      <c r="G19" s="62">
        <v>1400023210</v>
      </c>
      <c r="H19" s="56">
        <v>244</v>
      </c>
      <c r="I19" s="56"/>
      <c r="J19" s="57"/>
      <c r="K19" s="57"/>
      <c r="L19" s="56">
        <v>344</v>
      </c>
      <c r="M19" s="89" t="s">
        <v>136</v>
      </c>
      <c r="N19" s="57">
        <f>SUMIFS(техфайл!$H$7:$H$4325,техфайл!$D$7:$D$4325,F19,техфайл!$E$7:$E$4325,G19,техфайл!$F$7:$F$4325,H19,техфайл!$G$7:$G$4325,L19,техфайл!$A$7:$A$4325,A19,техфайл!$K$7:$K$4325,M19)</f>
        <v>0</v>
      </c>
      <c r="O19" s="43"/>
      <c r="P19" s="56" t="str">
        <f t="shared" si="0"/>
        <v>90607011400023210244</v>
      </c>
    </row>
    <row r="20" spans="1:16" hidden="1" x14ac:dyDescent="0.3">
      <c r="A20" s="82">
        <v>35063771</v>
      </c>
      <c r="B20" s="191"/>
      <c r="C20" s="191"/>
      <c r="D20" s="191"/>
      <c r="E20" s="44">
        <v>906</v>
      </c>
      <c r="F20" s="44" t="s">
        <v>144</v>
      </c>
      <c r="G20" s="62">
        <v>1400023210</v>
      </c>
      <c r="H20" s="56">
        <v>244</v>
      </c>
      <c r="I20" s="56"/>
      <c r="J20" s="57"/>
      <c r="K20" s="57"/>
      <c r="L20" s="56">
        <v>346</v>
      </c>
      <c r="M20" s="89" t="s">
        <v>136</v>
      </c>
      <c r="N20" s="57">
        <f>SUMIFS(техфайл!$H$7:$H$4325,техфайл!$D$7:$D$4325,F20,техфайл!$E$7:$E$4325,G20,техфайл!$F$7:$F$4325,H20,техфайл!$G$7:$G$4325,L20,техфайл!$A$7:$A$4325,A20,техфайл!$K$7:$K$4325,M20)</f>
        <v>0</v>
      </c>
      <c r="O20" s="43"/>
      <c r="P20" s="56" t="str">
        <f t="shared" si="0"/>
        <v>90607011400023210244</v>
      </c>
    </row>
    <row r="21" spans="1:16" hidden="1" x14ac:dyDescent="0.3">
      <c r="A21" s="82">
        <v>35063771</v>
      </c>
      <c r="B21" s="191"/>
      <c r="C21" s="191"/>
      <c r="D21" s="191"/>
      <c r="E21" s="44">
        <v>906</v>
      </c>
      <c r="F21" s="44" t="s">
        <v>144</v>
      </c>
      <c r="G21" s="62">
        <v>1400023210</v>
      </c>
      <c r="H21" s="56">
        <v>851</v>
      </c>
      <c r="I21" s="56"/>
      <c r="J21" s="57">
        <f>SUMIFS(техфайл!$H$7:$H$4325,техфайл!$D$7:$D$4325,F21,техфайл!$E$7:$E$4325,G21,техфайл!$F$7:$F$4325,H21,техфайл!$A$7:$A$4325,A21)</f>
        <v>0</v>
      </c>
      <c r="K21" s="57"/>
      <c r="L21" s="56">
        <v>291</v>
      </c>
      <c r="M21" s="89" t="s">
        <v>138</v>
      </c>
      <c r="N21" s="57">
        <f>SUMIFS(техфайл!$H$7:$H$4325,техфайл!$D$7:$D$4325,F21,техфайл!$E$7:$E$4325,G21,техфайл!$F$7:$F$4325,H21,техфайл!$G$7:$G$4325,L21,техфайл!$A$7:$A$4325,A21,техфайл!$K$7:$K$4325,M21)</f>
        <v>0</v>
      </c>
      <c r="O21" s="43"/>
      <c r="P21" s="56" t="str">
        <f t="shared" si="0"/>
        <v>90607011400023210851</v>
      </c>
    </row>
    <row r="22" spans="1:16" hidden="1" x14ac:dyDescent="0.3">
      <c r="A22" s="82">
        <v>35063771</v>
      </c>
      <c r="B22" s="191"/>
      <c r="C22" s="191"/>
      <c r="D22" s="191"/>
      <c r="E22" s="44">
        <v>906</v>
      </c>
      <c r="F22" s="44" t="s">
        <v>174</v>
      </c>
      <c r="G22" s="62">
        <v>1400005000</v>
      </c>
      <c r="H22" s="56">
        <v>112</v>
      </c>
      <c r="I22" s="56"/>
      <c r="J22" s="57">
        <f>SUMIFS(техфайл!$H$7:$H$4325,техфайл!$D$7:$D$4325,F22,техфайл!$E$7:$E$4325,G22,техфайл!$F$7:$F$4325,H22,техфайл!$A$7:$A$4325,A22)</f>
        <v>0</v>
      </c>
      <c r="K22" s="57"/>
      <c r="L22" s="56">
        <v>212</v>
      </c>
      <c r="M22" s="89" t="s">
        <v>175</v>
      </c>
      <c r="N22" s="57">
        <f>SUMIFS(техфайл!$H$7:$H$4325,техфайл!$D$7:$D$4325,F22,техфайл!$E$7:$E$4325,G22,техфайл!$F$7:$F$4325,H22,техфайл!$G$7:$G$4325,L22,техфайл!$A$7:$A$4325,A22,техфайл!$K$7:$K$4325,M22)</f>
        <v>0</v>
      </c>
      <c r="O22" s="43"/>
      <c r="P22" s="56" t="str">
        <f t="shared" si="0"/>
        <v>90607051400005000112</v>
      </c>
    </row>
    <row r="23" spans="1:16" hidden="1" x14ac:dyDescent="0.3">
      <c r="A23" s="82">
        <v>35063771</v>
      </c>
      <c r="B23" s="192"/>
      <c r="C23" s="192"/>
      <c r="D23" s="192"/>
      <c r="E23" s="44">
        <v>906</v>
      </c>
      <c r="F23" s="44" t="s">
        <v>174</v>
      </c>
      <c r="G23" s="62">
        <v>1400005000</v>
      </c>
      <c r="H23" s="56">
        <v>244</v>
      </c>
      <c r="I23" s="56"/>
      <c r="J23" s="57">
        <f>SUMIFS(техфайл!$H$7:$H$4325,техфайл!$D$7:$D$4325,F23,техфайл!$E$7:$E$4325,G23,техфайл!$F$7:$F$4325,H23,техфайл!$A$7:$A$4325,A23)</f>
        <v>0</v>
      </c>
      <c r="K23" s="57"/>
      <c r="L23" s="56">
        <v>226</v>
      </c>
      <c r="M23" s="89" t="s">
        <v>175</v>
      </c>
      <c r="N23" s="57">
        <f>SUMIFS(техфайл!$H$7:$H$4325,техфайл!$D$7:$D$4325,F23,техфайл!$E$7:$E$4325,G23,техфайл!$F$7:$F$4325,H23,техфайл!$G$7:$G$4325,L23,техфайл!$A$7:$A$4325,A23,техфайл!$K$7:$K$4325,M23)</f>
        <v>0</v>
      </c>
      <c r="O23" s="43"/>
      <c r="P23" s="56" t="str">
        <f t="shared" si="0"/>
        <v>90607051400005000244</v>
      </c>
    </row>
    <row r="24" spans="1:16" ht="18.75" hidden="1" customHeight="1" x14ac:dyDescent="0.3">
      <c r="A24" s="82">
        <v>35783015</v>
      </c>
      <c r="B24" s="190" t="s">
        <v>474</v>
      </c>
      <c r="C24" s="190" t="s">
        <v>346</v>
      </c>
      <c r="D24" s="190" t="str">
        <f>VLOOKUP($A24, Учреждения!$B$4:$F$292, 3, FALSE)</f>
        <v xml:space="preserve"> ГКДОУ "ДЕТСКИЙ САД № 3 "РЯБИНКА" Г.О. ГОРЛОВКА" ДНР</v>
      </c>
      <c r="E24" s="81" t="s">
        <v>140</v>
      </c>
      <c r="F24" s="81" t="s">
        <v>140</v>
      </c>
      <c r="G24" s="81" t="s">
        <v>140</v>
      </c>
      <c r="H24" s="81" t="s">
        <v>140</v>
      </c>
      <c r="I24" s="81" t="s">
        <v>140</v>
      </c>
      <c r="J24" s="81" t="s">
        <v>140</v>
      </c>
      <c r="K24" s="80">
        <f>SUM(J25:J40)</f>
        <v>0</v>
      </c>
      <c r="L24" s="56"/>
      <c r="M24" s="89"/>
      <c r="N24" s="57"/>
      <c r="O24" s="43"/>
      <c r="P24" s="85"/>
    </row>
    <row r="25" spans="1:16" ht="18.75" hidden="1" customHeight="1" x14ac:dyDescent="0.3">
      <c r="A25" s="82">
        <v>35783015</v>
      </c>
      <c r="B25" s="191"/>
      <c r="C25" s="191"/>
      <c r="D25" s="191"/>
      <c r="E25" s="44">
        <v>906</v>
      </c>
      <c r="F25" s="44" t="s">
        <v>144</v>
      </c>
      <c r="G25" s="62">
        <v>1400023210</v>
      </c>
      <c r="H25" s="56" t="s">
        <v>168</v>
      </c>
      <c r="I25" s="56"/>
      <c r="J25" s="57">
        <f>SUMIFS(техфайл!$H$7:$H$4325,техфайл!$D$7:$D$4325,F25,техфайл!$E$7:$E$4325,G25,техфайл!$F$7:$F$4325,H25,техфайл!$A$7:$A$4325,A25)</f>
        <v>0</v>
      </c>
      <c r="K25" s="57"/>
      <c r="L25" s="56">
        <v>211</v>
      </c>
      <c r="M25" s="89" t="s">
        <v>172</v>
      </c>
      <c r="N25" s="57">
        <f>SUMIFS(техфайл!$H$7:$H$4325,техфайл!$D$7:$D$4325,F25,техфайл!$E$7:$E$4325,G25,техфайл!$F$7:$F$4325,H25,техфайл!$G$7:$G$4325,L25,техфайл!$A$7:$A$4325,A25,техфайл!$K$7:$K$4325,M25)+SUMIFS(техфайл!$H$7:$H$4325,техфайл!$D$7:$D$4325,F25,техфайл!$E$7:$E$4325,G25,техфайл!$F$7:$F$4325,H25,техфайл!$G$7:$G$4325,266,техфайл!$A$7:$A$4325,A25,техфайл!$K$7:$K$4325,M25)</f>
        <v>0</v>
      </c>
      <c r="O25" s="43"/>
      <c r="P25" s="56" t="str">
        <f t="shared" ref="P25:P40" si="1">E25&amp;F25&amp;SUBSTITUTE(G25," ","")&amp;H25</f>
        <v>90607011400023210111</v>
      </c>
    </row>
    <row r="26" spans="1:16" hidden="1" x14ac:dyDescent="0.3">
      <c r="A26" s="82">
        <v>35783015</v>
      </c>
      <c r="B26" s="191"/>
      <c r="C26" s="191"/>
      <c r="D26" s="191"/>
      <c r="E26" s="44">
        <v>906</v>
      </c>
      <c r="F26" s="44" t="s">
        <v>144</v>
      </c>
      <c r="G26" s="62">
        <v>1400023210</v>
      </c>
      <c r="H26" s="56" t="s">
        <v>170</v>
      </c>
      <c r="I26" s="56"/>
      <c r="J26" s="57">
        <f>SUMIFS(техфайл!$H$7:$H$4325,техфайл!$D$7:$D$4325,F26,техфайл!$E$7:$E$4325,G26,техфайл!$F$7:$F$4325,H26,техфайл!$A$7:$A$4325,A26)</f>
        <v>0</v>
      </c>
      <c r="K26" s="57"/>
      <c r="L26" s="56">
        <v>213</v>
      </c>
      <c r="M26" s="89" t="s">
        <v>173</v>
      </c>
      <c r="N26" s="57">
        <f>SUMIFS(техфайл!$H$7:$H$4325,техфайл!$D$7:$D$4325,F26,техфайл!$E$7:$E$4325,G26,техфайл!$F$7:$F$4325,H26,техфайл!$G$7:$G$4325,L26,техфайл!$A$7:$A$4325,A26,техфайл!$K$7:$K$4325,M26)</f>
        <v>0</v>
      </c>
      <c r="O26" s="43"/>
      <c r="P26" s="56" t="str">
        <f t="shared" si="1"/>
        <v>90607011400023210119</v>
      </c>
    </row>
    <row r="27" spans="1:16" hidden="1" x14ac:dyDescent="0.3">
      <c r="A27" s="82">
        <v>35783015</v>
      </c>
      <c r="B27" s="191"/>
      <c r="C27" s="191"/>
      <c r="D27" s="191"/>
      <c r="E27" s="44">
        <v>906</v>
      </c>
      <c r="F27" s="44" t="s">
        <v>144</v>
      </c>
      <c r="G27" s="62">
        <v>1400023210</v>
      </c>
      <c r="H27" s="56">
        <v>244</v>
      </c>
      <c r="I27" s="56"/>
      <c r="J27" s="57">
        <f>SUMIFS(техфайл!$H$7:$H$4325,техфайл!$D$7:$D$4325,F27,техфайл!$E$7:$E$4325,G27,техфайл!$F$7:$F$4325,H27,техфайл!$A$7:$A$4325,A27)</f>
        <v>0</v>
      </c>
      <c r="K27" s="57"/>
      <c r="L27" s="56">
        <v>221</v>
      </c>
      <c r="M27" s="89" t="s">
        <v>131</v>
      </c>
      <c r="N27" s="57">
        <f>SUMIFS(техфайл!$H$7:$H$4325,техфайл!$D$7:$D$4325,F27,техфайл!$E$7:$E$4325,G27,техфайл!$F$7:$F$4325,H27,техфайл!$G$7:$G$4325,L27,техфайл!$A$7:$A$4325,A27,техфайл!$K$7:$K$4325,M27)</f>
        <v>0</v>
      </c>
      <c r="O27" s="43"/>
      <c r="P27" s="56" t="str">
        <f t="shared" si="1"/>
        <v>90607011400023210244</v>
      </c>
    </row>
    <row r="28" spans="1:16" hidden="1" x14ac:dyDescent="0.3">
      <c r="A28" s="82">
        <v>35783015</v>
      </c>
      <c r="B28" s="191"/>
      <c r="C28" s="191"/>
      <c r="D28" s="191"/>
      <c r="E28" s="44">
        <v>906</v>
      </c>
      <c r="F28" s="44" t="s">
        <v>144</v>
      </c>
      <c r="G28" s="62">
        <v>1400023210</v>
      </c>
      <c r="H28" s="56">
        <v>247</v>
      </c>
      <c r="I28" s="56"/>
      <c r="J28" s="57">
        <f>SUMIFS(техфайл!$H$7:$H$4325,техфайл!$D$7:$D$4325,F28,техфайл!$E$7:$E$4325,G28,техфайл!$F$7:$F$4325,H28,техфайл!$A$7:$A$4325,A28)</f>
        <v>0</v>
      </c>
      <c r="K28" s="57"/>
      <c r="L28" s="56">
        <v>223</v>
      </c>
      <c r="M28" s="89" t="s">
        <v>132</v>
      </c>
      <c r="N28" s="57">
        <f>SUMIFS(техфайл!$H$7:$H$4325,техфайл!$D$7:$D$4325,F28,техфайл!$E$7:$E$4325,G28,техфайл!$F$7:$F$4325,H28,техфайл!$G$7:$G$4325,L28,техфайл!$A$7:$A$4325,A28,техфайл!$K$7:$K$4325,M28)</f>
        <v>0</v>
      </c>
      <c r="O28" s="43"/>
      <c r="P28" s="56" t="str">
        <f t="shared" si="1"/>
        <v>90607011400023210247</v>
      </c>
    </row>
    <row r="29" spans="1:16" hidden="1" x14ac:dyDescent="0.3">
      <c r="A29" s="82">
        <v>35783015</v>
      </c>
      <c r="B29" s="191"/>
      <c r="C29" s="191"/>
      <c r="D29" s="191"/>
      <c r="E29" s="44">
        <v>906</v>
      </c>
      <c r="F29" s="44" t="s">
        <v>144</v>
      </c>
      <c r="G29" s="62">
        <v>1400023210</v>
      </c>
      <c r="H29" s="56">
        <v>244</v>
      </c>
      <c r="I29" s="56"/>
      <c r="J29" s="57"/>
      <c r="K29" s="57"/>
      <c r="L29" s="56">
        <v>223</v>
      </c>
      <c r="M29" s="89" t="s">
        <v>133</v>
      </c>
      <c r="N29" s="57">
        <f>SUMIFS(техфайл!$H$7:$H$4325,техфайл!$D$7:$D$4325,F29,техфайл!$E$7:$E$4325,G29,техфайл!$F$7:$F$4325,H29,техфайл!$G$7:$G$4325,L29,техфайл!$A$7:$A$4325,A29,техфайл!$K$7:$K$4325,M29)</f>
        <v>0</v>
      </c>
      <c r="O29" s="43"/>
      <c r="P29" s="56" t="str">
        <f t="shared" si="1"/>
        <v>90607011400023210244</v>
      </c>
    </row>
    <row r="30" spans="1:16" hidden="1" x14ac:dyDescent="0.3">
      <c r="A30" s="82">
        <v>35783015</v>
      </c>
      <c r="B30" s="191"/>
      <c r="C30" s="191"/>
      <c r="D30" s="191"/>
      <c r="E30" s="44">
        <v>906</v>
      </c>
      <c r="F30" s="44" t="s">
        <v>144</v>
      </c>
      <c r="G30" s="62">
        <v>1400023210</v>
      </c>
      <c r="H30" s="56">
        <v>247</v>
      </c>
      <c r="I30" s="56"/>
      <c r="J30" s="57"/>
      <c r="K30" s="57"/>
      <c r="L30" s="56">
        <v>223</v>
      </c>
      <c r="M30" s="89" t="s">
        <v>134</v>
      </c>
      <c r="N30" s="57">
        <f>SUMIFS(техфайл!$H$7:$H$4325,техфайл!$D$7:$D$4325,F30,техфайл!$E$7:$E$4325,G30,техфайл!$F$7:$F$4325,H30,техфайл!$G$7:$G$4325,L30,техфайл!$A$7:$A$4325,A30,техфайл!$K$7:$K$4325,M30)</f>
        <v>0</v>
      </c>
      <c r="O30" s="43"/>
      <c r="P30" s="56" t="str">
        <f t="shared" si="1"/>
        <v>90607011400023210247</v>
      </c>
    </row>
    <row r="31" spans="1:16" hidden="1" x14ac:dyDescent="0.3">
      <c r="A31" s="82">
        <v>35783015</v>
      </c>
      <c r="B31" s="191"/>
      <c r="C31" s="191"/>
      <c r="D31" s="191"/>
      <c r="E31" s="44">
        <v>906</v>
      </c>
      <c r="F31" s="44" t="s">
        <v>144</v>
      </c>
      <c r="G31" s="62">
        <v>1400023210</v>
      </c>
      <c r="H31" s="56">
        <v>247</v>
      </c>
      <c r="I31" s="56"/>
      <c r="J31" s="57"/>
      <c r="K31" s="57"/>
      <c r="L31" s="56">
        <v>223</v>
      </c>
      <c r="M31" s="89" t="s">
        <v>135</v>
      </c>
      <c r="N31" s="57">
        <f>SUMIFS(техфайл!$H$7:$H$4325,техфайл!$D$7:$D$4325,F31,техфайл!$E$7:$E$4325,G31,техфайл!$F$7:$F$4325,H31,техфайл!$G$7:$G$4325,L31,техфайл!$A$7:$A$4325,A31,техфайл!$K$7:$K$4325,M31)</f>
        <v>0</v>
      </c>
      <c r="O31" s="43"/>
      <c r="P31" s="56" t="str">
        <f t="shared" si="1"/>
        <v>90607011400023210247</v>
      </c>
    </row>
    <row r="32" spans="1:16" hidden="1" x14ac:dyDescent="0.3">
      <c r="A32" s="82">
        <v>35783015</v>
      </c>
      <c r="B32" s="191"/>
      <c r="C32" s="191"/>
      <c r="D32" s="191"/>
      <c r="E32" s="44">
        <v>906</v>
      </c>
      <c r="F32" s="44" t="s">
        <v>144</v>
      </c>
      <c r="G32" s="62">
        <v>1400023210</v>
      </c>
      <c r="H32" s="56">
        <v>244</v>
      </c>
      <c r="I32" s="56"/>
      <c r="J32" s="57"/>
      <c r="K32" s="57"/>
      <c r="L32" s="56">
        <v>225</v>
      </c>
      <c r="M32" s="89" t="s">
        <v>131</v>
      </c>
      <c r="N32" s="57">
        <f>SUMIFS(техфайл!$H$7:$H$4325,техфайл!$D$7:$D$4325,F32,техфайл!$E$7:$E$4325,G32,техфайл!$F$7:$F$4325,H32,техфайл!$G$7:$G$4325,L32,техфайл!$A$7:$A$4325,A32,техфайл!$K$7:$K$4325,M32)</f>
        <v>0</v>
      </c>
      <c r="O32" s="43"/>
      <c r="P32" s="56" t="str">
        <f t="shared" si="1"/>
        <v>90607011400023210244</v>
      </c>
    </row>
    <row r="33" spans="1:16" hidden="1" x14ac:dyDescent="0.3">
      <c r="A33" s="82">
        <v>35783015</v>
      </c>
      <c r="B33" s="191"/>
      <c r="C33" s="191"/>
      <c r="D33" s="191"/>
      <c r="E33" s="44">
        <v>906</v>
      </c>
      <c r="F33" s="44" t="s">
        <v>144</v>
      </c>
      <c r="G33" s="62">
        <v>1400023210</v>
      </c>
      <c r="H33" s="56">
        <v>244</v>
      </c>
      <c r="I33" s="56"/>
      <c r="J33" s="57"/>
      <c r="K33" s="57"/>
      <c r="L33" s="56">
        <v>226</v>
      </c>
      <c r="M33" s="89" t="s">
        <v>131</v>
      </c>
      <c r="N33" s="57">
        <f>SUMIFS(техфайл!$H$7:$H$4325,техфайл!$D$7:$D$4325,F33,техфайл!$E$7:$E$4325,G33,техфайл!$F$7:$F$4325,H33,техфайл!$G$7:$G$4325,L33,техфайл!$A$7:$A$4325,A33,техфайл!$K$7:$K$4325,M33)</f>
        <v>0</v>
      </c>
      <c r="O33" s="43"/>
      <c r="P33" s="56" t="str">
        <f t="shared" si="1"/>
        <v>90607011400023210244</v>
      </c>
    </row>
    <row r="34" spans="1:16" hidden="1" x14ac:dyDescent="0.3">
      <c r="A34" s="82">
        <v>35783015</v>
      </c>
      <c r="B34" s="191"/>
      <c r="C34" s="191"/>
      <c r="D34" s="191"/>
      <c r="E34" s="44">
        <v>906</v>
      </c>
      <c r="F34" s="44" t="s">
        <v>144</v>
      </c>
      <c r="G34" s="62">
        <v>1400023210</v>
      </c>
      <c r="H34" s="56">
        <v>244</v>
      </c>
      <c r="I34" s="56"/>
      <c r="J34" s="57"/>
      <c r="K34" s="57"/>
      <c r="L34" s="56">
        <v>310</v>
      </c>
      <c r="M34" s="89" t="s">
        <v>136</v>
      </c>
      <c r="N34" s="57">
        <f>SUMIFS(техфайл!$H$7:$H$4325,техфайл!$D$7:$D$4325,F34,техфайл!$E$7:$E$4325,G34,техфайл!$F$7:$F$4325,H34,техфайл!$G$7:$G$4325,L34,техфайл!$A$7:$A$4325,A34,техфайл!$K$7:$K$4325,M34)</f>
        <v>0</v>
      </c>
      <c r="O34" s="43"/>
      <c r="P34" s="56" t="str">
        <f t="shared" si="1"/>
        <v>90607011400023210244</v>
      </c>
    </row>
    <row r="35" spans="1:16" hidden="1" x14ac:dyDescent="0.3">
      <c r="A35" s="82">
        <v>35783015</v>
      </c>
      <c r="B35" s="191"/>
      <c r="C35" s="191"/>
      <c r="D35" s="191"/>
      <c r="E35" s="44">
        <v>906</v>
      </c>
      <c r="F35" s="44" t="s">
        <v>144</v>
      </c>
      <c r="G35" s="62">
        <v>1400023210</v>
      </c>
      <c r="H35" s="56">
        <v>244</v>
      </c>
      <c r="I35" s="56"/>
      <c r="J35" s="57"/>
      <c r="K35" s="57"/>
      <c r="L35" s="56">
        <v>342</v>
      </c>
      <c r="M35" s="89" t="s">
        <v>137</v>
      </c>
      <c r="N35" s="57">
        <f>SUMIFS(техфайл!$H$7:$H$4325,техфайл!$D$7:$D$4325,F35,техфайл!$E$7:$E$4325,G35,техфайл!$F$7:$F$4325,H35,техфайл!$G$7:$G$4325,L35,техфайл!$A$7:$A$4325,A35,техфайл!$K$7:$K$4325,M35)</f>
        <v>0</v>
      </c>
      <c r="O35" s="43"/>
      <c r="P35" s="56" t="str">
        <f t="shared" si="1"/>
        <v>90607011400023210244</v>
      </c>
    </row>
    <row r="36" spans="1:16" hidden="1" x14ac:dyDescent="0.3">
      <c r="A36" s="82">
        <v>35783015</v>
      </c>
      <c r="B36" s="191"/>
      <c r="C36" s="191"/>
      <c r="D36" s="191"/>
      <c r="E36" s="44">
        <v>906</v>
      </c>
      <c r="F36" s="44" t="s">
        <v>144</v>
      </c>
      <c r="G36" s="62">
        <v>1400023210</v>
      </c>
      <c r="H36" s="56">
        <v>244</v>
      </c>
      <c r="I36" s="56"/>
      <c r="J36" s="57"/>
      <c r="K36" s="57"/>
      <c r="L36" s="56">
        <v>344</v>
      </c>
      <c r="M36" s="89" t="s">
        <v>136</v>
      </c>
      <c r="N36" s="57">
        <f>SUMIFS(техфайл!$H$7:$H$4325,техфайл!$D$7:$D$4325,F36,техфайл!$E$7:$E$4325,G36,техфайл!$F$7:$F$4325,H36,техфайл!$G$7:$G$4325,L36,техфайл!$A$7:$A$4325,A36,техфайл!$K$7:$K$4325,M36)</f>
        <v>0</v>
      </c>
      <c r="O36" s="43"/>
      <c r="P36" s="56" t="str">
        <f t="shared" si="1"/>
        <v>90607011400023210244</v>
      </c>
    </row>
    <row r="37" spans="1:16" hidden="1" x14ac:dyDescent="0.3">
      <c r="A37" s="82">
        <v>35783015</v>
      </c>
      <c r="B37" s="191"/>
      <c r="C37" s="191"/>
      <c r="D37" s="191"/>
      <c r="E37" s="44">
        <v>906</v>
      </c>
      <c r="F37" s="44" t="s">
        <v>144</v>
      </c>
      <c r="G37" s="62">
        <v>1400023210</v>
      </c>
      <c r="H37" s="56">
        <v>244</v>
      </c>
      <c r="I37" s="56"/>
      <c r="J37" s="57"/>
      <c r="K37" s="57"/>
      <c r="L37" s="56">
        <v>346</v>
      </c>
      <c r="M37" s="89" t="s">
        <v>136</v>
      </c>
      <c r="N37" s="57">
        <f>SUMIFS(техфайл!$H$7:$H$4325,техфайл!$D$7:$D$4325,F37,техфайл!$E$7:$E$4325,G37,техфайл!$F$7:$F$4325,H37,техфайл!$G$7:$G$4325,L37,техфайл!$A$7:$A$4325,A37,техфайл!$K$7:$K$4325,M37)</f>
        <v>0</v>
      </c>
      <c r="O37" s="43"/>
      <c r="P37" s="56" t="str">
        <f t="shared" si="1"/>
        <v>90607011400023210244</v>
      </c>
    </row>
    <row r="38" spans="1:16" hidden="1" x14ac:dyDescent="0.3">
      <c r="A38" s="82">
        <v>35783015</v>
      </c>
      <c r="B38" s="191"/>
      <c r="C38" s="191"/>
      <c r="D38" s="191"/>
      <c r="E38" s="44">
        <v>906</v>
      </c>
      <c r="F38" s="44" t="s">
        <v>144</v>
      </c>
      <c r="G38" s="62">
        <v>1400023210</v>
      </c>
      <c r="H38" s="56">
        <v>851</v>
      </c>
      <c r="I38" s="56"/>
      <c r="J38" s="57">
        <f>SUMIFS(техфайл!$H$7:$H$4325,техфайл!$D$7:$D$4325,F38,техфайл!$E$7:$E$4325,G38,техфайл!$F$7:$F$4325,H38,техфайл!$A$7:$A$4325,A38)</f>
        <v>0</v>
      </c>
      <c r="K38" s="57"/>
      <c r="L38" s="56">
        <v>291</v>
      </c>
      <c r="M38" s="89" t="s">
        <v>138</v>
      </c>
      <c r="N38" s="57">
        <f>SUMIFS(техфайл!$H$7:$H$4325,техфайл!$D$7:$D$4325,F38,техфайл!$E$7:$E$4325,G38,техфайл!$F$7:$F$4325,H38,техфайл!$G$7:$G$4325,L38,техфайл!$A$7:$A$4325,A38,техфайл!$K$7:$K$4325,M38)</f>
        <v>0</v>
      </c>
      <c r="O38" s="43"/>
      <c r="P38" s="56" t="str">
        <f t="shared" si="1"/>
        <v>90607011400023210851</v>
      </c>
    </row>
    <row r="39" spans="1:16" hidden="1" x14ac:dyDescent="0.3">
      <c r="A39" s="82">
        <v>35783015</v>
      </c>
      <c r="B39" s="191"/>
      <c r="C39" s="191"/>
      <c r="D39" s="191"/>
      <c r="E39" s="44">
        <v>906</v>
      </c>
      <c r="F39" s="44" t="s">
        <v>174</v>
      </c>
      <c r="G39" s="62">
        <v>1400005000</v>
      </c>
      <c r="H39" s="56">
        <v>112</v>
      </c>
      <c r="I39" s="56"/>
      <c r="J39" s="57">
        <f>SUMIFS(техфайл!$H$7:$H$4325,техфайл!$D$7:$D$4325,F39,техфайл!$E$7:$E$4325,G39,техфайл!$F$7:$F$4325,H39,техфайл!$A$7:$A$4325,A39)</f>
        <v>0</v>
      </c>
      <c r="K39" s="57"/>
      <c r="L39" s="56">
        <v>212</v>
      </c>
      <c r="M39" s="89" t="s">
        <v>175</v>
      </c>
      <c r="N39" s="57">
        <f>SUMIFS(техфайл!$H$7:$H$4325,техфайл!$D$7:$D$4325,F39,техфайл!$E$7:$E$4325,G39,техфайл!$F$7:$F$4325,H39,техфайл!$G$7:$G$4325,L39,техфайл!$A$7:$A$4325,A39,техфайл!$K$7:$K$4325,M39)</f>
        <v>0</v>
      </c>
      <c r="O39" s="43"/>
      <c r="P39" s="56" t="str">
        <f t="shared" si="1"/>
        <v>90607051400005000112</v>
      </c>
    </row>
    <row r="40" spans="1:16" hidden="1" x14ac:dyDescent="0.3">
      <c r="A40" s="82">
        <v>35783015</v>
      </c>
      <c r="B40" s="192"/>
      <c r="C40" s="192"/>
      <c r="D40" s="192"/>
      <c r="E40" s="44">
        <v>906</v>
      </c>
      <c r="F40" s="44" t="s">
        <v>174</v>
      </c>
      <c r="G40" s="62">
        <v>1400005000</v>
      </c>
      <c r="H40" s="56">
        <v>244</v>
      </c>
      <c r="I40" s="56"/>
      <c r="J40" s="57">
        <f>SUMIFS(техфайл!$H$7:$H$4325,техфайл!$D$7:$D$4325,F40,техфайл!$E$7:$E$4325,G40,техфайл!$F$7:$F$4325,H40,техфайл!$A$7:$A$4325,A40)</f>
        <v>0</v>
      </c>
      <c r="K40" s="57"/>
      <c r="L40" s="56">
        <v>226</v>
      </c>
      <c r="M40" s="89" t="s">
        <v>175</v>
      </c>
      <c r="N40" s="57">
        <f>SUMIFS(техфайл!$H$7:$H$4325,техфайл!$D$7:$D$4325,F40,техфайл!$E$7:$E$4325,G40,техфайл!$F$7:$F$4325,H40,техфайл!$G$7:$G$4325,L40,техфайл!$A$7:$A$4325,A40,техфайл!$K$7:$K$4325,M40)</f>
        <v>0</v>
      </c>
      <c r="O40" s="43"/>
      <c r="P40" s="56" t="str">
        <f t="shared" si="1"/>
        <v>90607051400005000244</v>
      </c>
    </row>
    <row r="41" spans="1:16" ht="18.75" hidden="1" customHeight="1" x14ac:dyDescent="0.3">
      <c r="A41" s="82">
        <v>35063745</v>
      </c>
      <c r="B41" s="190" t="s">
        <v>475</v>
      </c>
      <c r="C41" s="190" t="s">
        <v>347</v>
      </c>
      <c r="D41" s="190" t="str">
        <f>VLOOKUP($A41, Учреждения!$B$4:$F$292, 3, FALSE)</f>
        <v xml:space="preserve"> ГКДОУ "ДЕТСКИЙ САД № 4 "АЛЕНКА" Г.О. ГОРЛОВКА" ДНР</v>
      </c>
      <c r="E41" s="81" t="s">
        <v>140</v>
      </c>
      <c r="F41" s="81" t="s">
        <v>140</v>
      </c>
      <c r="G41" s="81" t="s">
        <v>140</v>
      </c>
      <c r="H41" s="81" t="s">
        <v>140</v>
      </c>
      <c r="I41" s="81" t="s">
        <v>140</v>
      </c>
      <c r="J41" s="81" t="s">
        <v>140</v>
      </c>
      <c r="K41" s="80">
        <f>SUM(J42:J57)</f>
        <v>0</v>
      </c>
      <c r="L41" s="56"/>
      <c r="M41" s="89"/>
      <c r="N41" s="57"/>
      <c r="O41" s="43"/>
      <c r="P41" s="85"/>
    </row>
    <row r="42" spans="1:16" ht="18.75" hidden="1" customHeight="1" x14ac:dyDescent="0.3">
      <c r="A42" s="82">
        <v>35063745</v>
      </c>
      <c r="B42" s="191"/>
      <c r="C42" s="191"/>
      <c r="D42" s="191"/>
      <c r="E42" s="44">
        <v>906</v>
      </c>
      <c r="F42" s="44" t="s">
        <v>144</v>
      </c>
      <c r="G42" s="62">
        <v>1400023210</v>
      </c>
      <c r="H42" s="56" t="s">
        <v>168</v>
      </c>
      <c r="I42" s="56"/>
      <c r="J42" s="57">
        <f>SUMIFS(техфайл!$H$7:$H$4325,техфайл!$D$7:$D$4325,F42,техфайл!$E$7:$E$4325,G42,техфайл!$F$7:$F$4325,H42,техфайл!$A$7:$A$4325,A42)</f>
        <v>0</v>
      </c>
      <c r="K42" s="57"/>
      <c r="L42" s="56">
        <v>211</v>
      </c>
      <c r="M42" s="89" t="s">
        <v>172</v>
      </c>
      <c r="N42" s="57">
        <f>SUMIFS(техфайл!$H$7:$H$4325,техфайл!$D$7:$D$4325,F42,техфайл!$E$7:$E$4325,G42,техфайл!$F$7:$F$4325,H42,техфайл!$G$7:$G$4325,L42,техфайл!$A$7:$A$4325,A42,техфайл!$K$7:$K$4325,M42)+SUMIFS(техфайл!$H$7:$H$4325,техфайл!$D$7:$D$4325,F42,техфайл!$E$7:$E$4325,G42,техфайл!$F$7:$F$4325,H42,техфайл!$G$7:$G$4325,266,техфайл!$A$7:$A$4325,A42,техфайл!$K$7:$K$4325,M42)</f>
        <v>0</v>
      </c>
      <c r="O42" s="43"/>
      <c r="P42" s="56" t="str">
        <f t="shared" ref="P42:P57" si="2">E42&amp;F42&amp;SUBSTITUTE(G42," ","")&amp;H42</f>
        <v>90607011400023210111</v>
      </c>
    </row>
    <row r="43" spans="1:16" hidden="1" x14ac:dyDescent="0.3">
      <c r="A43" s="82">
        <v>35063745</v>
      </c>
      <c r="B43" s="191"/>
      <c r="C43" s="191"/>
      <c r="D43" s="191"/>
      <c r="E43" s="44">
        <v>906</v>
      </c>
      <c r="F43" s="44" t="s">
        <v>144</v>
      </c>
      <c r="G43" s="62">
        <v>1400023210</v>
      </c>
      <c r="H43" s="56" t="s">
        <v>170</v>
      </c>
      <c r="I43" s="56"/>
      <c r="J43" s="57">
        <f>SUMIFS(техфайл!$H$7:$H$4325,техфайл!$D$7:$D$4325,F43,техфайл!$E$7:$E$4325,G43,техфайл!$F$7:$F$4325,H43,техфайл!$A$7:$A$4325,A43)</f>
        <v>0</v>
      </c>
      <c r="K43" s="57"/>
      <c r="L43" s="56">
        <v>213</v>
      </c>
      <c r="M43" s="89" t="s">
        <v>173</v>
      </c>
      <c r="N43" s="57">
        <f>SUMIFS(техфайл!$H$7:$H$4325,техфайл!$D$7:$D$4325,F43,техфайл!$E$7:$E$4325,G43,техфайл!$F$7:$F$4325,H43,техфайл!$G$7:$G$4325,L43,техфайл!$A$7:$A$4325,A43,техфайл!$K$7:$K$4325,M43)</f>
        <v>0</v>
      </c>
      <c r="O43" s="43"/>
      <c r="P43" s="56" t="str">
        <f t="shared" si="2"/>
        <v>90607011400023210119</v>
      </c>
    </row>
    <row r="44" spans="1:16" hidden="1" x14ac:dyDescent="0.3">
      <c r="A44" s="82">
        <v>35063745</v>
      </c>
      <c r="B44" s="191"/>
      <c r="C44" s="191"/>
      <c r="D44" s="191"/>
      <c r="E44" s="44">
        <v>906</v>
      </c>
      <c r="F44" s="44" t="s">
        <v>144</v>
      </c>
      <c r="G44" s="62">
        <v>1400023210</v>
      </c>
      <c r="H44" s="56">
        <v>244</v>
      </c>
      <c r="I44" s="56"/>
      <c r="J44" s="57">
        <f>SUMIFS(техфайл!$H$7:$H$4325,техфайл!$D$7:$D$4325,F44,техфайл!$E$7:$E$4325,G44,техфайл!$F$7:$F$4325,H44,техфайл!$A$7:$A$4325,A44)</f>
        <v>0</v>
      </c>
      <c r="K44" s="57"/>
      <c r="L44" s="56">
        <v>221</v>
      </c>
      <c r="M44" s="89" t="s">
        <v>131</v>
      </c>
      <c r="N44" s="57">
        <f>SUMIFS(техфайл!$H$7:$H$4325,техфайл!$D$7:$D$4325,F44,техфайл!$E$7:$E$4325,G44,техфайл!$F$7:$F$4325,H44,техфайл!$G$7:$G$4325,L44,техфайл!$A$7:$A$4325,A44,техфайл!$K$7:$K$4325,M44)</f>
        <v>0</v>
      </c>
      <c r="O44" s="43"/>
      <c r="P44" s="56" t="str">
        <f t="shared" si="2"/>
        <v>90607011400023210244</v>
      </c>
    </row>
    <row r="45" spans="1:16" hidden="1" x14ac:dyDescent="0.3">
      <c r="A45" s="82">
        <v>35063745</v>
      </c>
      <c r="B45" s="191"/>
      <c r="C45" s="191"/>
      <c r="D45" s="191"/>
      <c r="E45" s="44">
        <v>906</v>
      </c>
      <c r="F45" s="44" t="s">
        <v>144</v>
      </c>
      <c r="G45" s="62">
        <v>1400023210</v>
      </c>
      <c r="H45" s="56">
        <v>247</v>
      </c>
      <c r="I45" s="56"/>
      <c r="J45" s="57">
        <f>SUMIFS(техфайл!$H$7:$H$4325,техфайл!$D$7:$D$4325,F45,техфайл!$E$7:$E$4325,G45,техфайл!$F$7:$F$4325,H45,техфайл!$A$7:$A$4325,A45)</f>
        <v>0</v>
      </c>
      <c r="K45" s="57"/>
      <c r="L45" s="56">
        <v>223</v>
      </c>
      <c r="M45" s="89" t="s">
        <v>132</v>
      </c>
      <c r="N45" s="57">
        <f>SUMIFS(техфайл!$H$7:$H$4325,техфайл!$D$7:$D$4325,F45,техфайл!$E$7:$E$4325,G45,техфайл!$F$7:$F$4325,H45,техфайл!$G$7:$G$4325,L45,техфайл!$A$7:$A$4325,A45,техфайл!$K$7:$K$4325,M45)</f>
        <v>0</v>
      </c>
      <c r="O45" s="43"/>
      <c r="P45" s="56" t="str">
        <f t="shared" si="2"/>
        <v>90607011400023210247</v>
      </c>
    </row>
    <row r="46" spans="1:16" hidden="1" x14ac:dyDescent="0.3">
      <c r="A46" s="82">
        <v>35063745</v>
      </c>
      <c r="B46" s="191"/>
      <c r="C46" s="191"/>
      <c r="D46" s="191"/>
      <c r="E46" s="44">
        <v>906</v>
      </c>
      <c r="F46" s="44" t="s">
        <v>144</v>
      </c>
      <c r="G46" s="62">
        <v>1400023210</v>
      </c>
      <c r="H46" s="56">
        <v>244</v>
      </c>
      <c r="I46" s="56"/>
      <c r="J46" s="57"/>
      <c r="K46" s="57"/>
      <c r="L46" s="56">
        <v>223</v>
      </c>
      <c r="M46" s="89" t="s">
        <v>133</v>
      </c>
      <c r="N46" s="57">
        <f>SUMIFS(техфайл!$H$7:$H$4325,техфайл!$D$7:$D$4325,F46,техфайл!$E$7:$E$4325,G46,техфайл!$F$7:$F$4325,H46,техфайл!$G$7:$G$4325,L46,техфайл!$A$7:$A$4325,A46,техфайл!$K$7:$K$4325,M46)</f>
        <v>0</v>
      </c>
      <c r="O46" s="43"/>
      <c r="P46" s="56" t="str">
        <f t="shared" si="2"/>
        <v>90607011400023210244</v>
      </c>
    </row>
    <row r="47" spans="1:16" hidden="1" x14ac:dyDescent="0.3">
      <c r="A47" s="82">
        <v>35063745</v>
      </c>
      <c r="B47" s="191"/>
      <c r="C47" s="191"/>
      <c r="D47" s="191"/>
      <c r="E47" s="44">
        <v>906</v>
      </c>
      <c r="F47" s="44" t="s">
        <v>144</v>
      </c>
      <c r="G47" s="62">
        <v>1400023210</v>
      </c>
      <c r="H47" s="56">
        <v>247</v>
      </c>
      <c r="I47" s="56"/>
      <c r="J47" s="57"/>
      <c r="K47" s="57"/>
      <c r="L47" s="56">
        <v>223</v>
      </c>
      <c r="M47" s="89" t="s">
        <v>134</v>
      </c>
      <c r="N47" s="57">
        <f>SUMIFS(техфайл!$H$7:$H$4325,техфайл!$D$7:$D$4325,F47,техфайл!$E$7:$E$4325,G47,техфайл!$F$7:$F$4325,H47,техфайл!$G$7:$G$4325,L47,техфайл!$A$7:$A$4325,A47,техфайл!$K$7:$K$4325,M47)</f>
        <v>0</v>
      </c>
      <c r="O47" s="43"/>
      <c r="P47" s="56" t="str">
        <f t="shared" si="2"/>
        <v>90607011400023210247</v>
      </c>
    </row>
    <row r="48" spans="1:16" hidden="1" x14ac:dyDescent="0.3">
      <c r="A48" s="82">
        <v>35063745</v>
      </c>
      <c r="B48" s="191"/>
      <c r="C48" s="191"/>
      <c r="D48" s="191"/>
      <c r="E48" s="44">
        <v>906</v>
      </c>
      <c r="F48" s="44" t="s">
        <v>144</v>
      </c>
      <c r="G48" s="62">
        <v>1400023210</v>
      </c>
      <c r="H48" s="56">
        <v>247</v>
      </c>
      <c r="I48" s="56"/>
      <c r="J48" s="57"/>
      <c r="K48" s="57"/>
      <c r="L48" s="56">
        <v>223</v>
      </c>
      <c r="M48" s="89" t="s">
        <v>135</v>
      </c>
      <c r="N48" s="57">
        <f>SUMIFS(техфайл!$H$7:$H$4325,техфайл!$D$7:$D$4325,F48,техфайл!$E$7:$E$4325,G48,техфайл!$F$7:$F$4325,H48,техфайл!$G$7:$G$4325,L48,техфайл!$A$7:$A$4325,A48,техфайл!$K$7:$K$4325,M48)</f>
        <v>0</v>
      </c>
      <c r="O48" s="43"/>
      <c r="P48" s="56" t="str">
        <f t="shared" si="2"/>
        <v>90607011400023210247</v>
      </c>
    </row>
    <row r="49" spans="1:16" hidden="1" x14ac:dyDescent="0.3">
      <c r="A49" s="82">
        <v>35063745</v>
      </c>
      <c r="B49" s="191"/>
      <c r="C49" s="191"/>
      <c r="D49" s="191"/>
      <c r="E49" s="44">
        <v>906</v>
      </c>
      <c r="F49" s="44" t="s">
        <v>144</v>
      </c>
      <c r="G49" s="62">
        <v>1400023210</v>
      </c>
      <c r="H49" s="56">
        <v>244</v>
      </c>
      <c r="I49" s="56"/>
      <c r="J49" s="57"/>
      <c r="K49" s="57"/>
      <c r="L49" s="56">
        <v>225</v>
      </c>
      <c r="M49" s="89" t="s">
        <v>131</v>
      </c>
      <c r="N49" s="57">
        <f>SUMIFS(техфайл!$H$7:$H$4325,техфайл!$D$7:$D$4325,F49,техфайл!$E$7:$E$4325,G49,техфайл!$F$7:$F$4325,H49,техфайл!$G$7:$G$4325,L49,техфайл!$A$7:$A$4325,A49,техфайл!$K$7:$K$4325,M49)</f>
        <v>0</v>
      </c>
      <c r="O49" s="43"/>
      <c r="P49" s="56" t="str">
        <f t="shared" si="2"/>
        <v>90607011400023210244</v>
      </c>
    </row>
    <row r="50" spans="1:16" hidden="1" x14ac:dyDescent="0.3">
      <c r="A50" s="82">
        <v>35063745</v>
      </c>
      <c r="B50" s="191"/>
      <c r="C50" s="191"/>
      <c r="D50" s="191"/>
      <c r="E50" s="44">
        <v>906</v>
      </c>
      <c r="F50" s="44" t="s">
        <v>144</v>
      </c>
      <c r="G50" s="62">
        <v>1400023210</v>
      </c>
      <c r="H50" s="56">
        <v>244</v>
      </c>
      <c r="I50" s="56"/>
      <c r="J50" s="57"/>
      <c r="K50" s="57"/>
      <c r="L50" s="56">
        <v>226</v>
      </c>
      <c r="M50" s="89" t="s">
        <v>131</v>
      </c>
      <c r="N50" s="57">
        <f>SUMIFS(техфайл!$H$7:$H$4325,техфайл!$D$7:$D$4325,F50,техфайл!$E$7:$E$4325,G50,техфайл!$F$7:$F$4325,H50,техфайл!$G$7:$G$4325,L50,техфайл!$A$7:$A$4325,A50,техфайл!$K$7:$K$4325,M50)</f>
        <v>0</v>
      </c>
      <c r="O50" s="43"/>
      <c r="P50" s="56" t="str">
        <f t="shared" si="2"/>
        <v>90607011400023210244</v>
      </c>
    </row>
    <row r="51" spans="1:16" hidden="1" x14ac:dyDescent="0.3">
      <c r="A51" s="82">
        <v>35063745</v>
      </c>
      <c r="B51" s="191"/>
      <c r="C51" s="191"/>
      <c r="D51" s="191"/>
      <c r="E51" s="44">
        <v>906</v>
      </c>
      <c r="F51" s="44" t="s">
        <v>144</v>
      </c>
      <c r="G51" s="62">
        <v>1400023210</v>
      </c>
      <c r="H51" s="56">
        <v>244</v>
      </c>
      <c r="I51" s="56"/>
      <c r="J51" s="57"/>
      <c r="K51" s="57"/>
      <c r="L51" s="56">
        <v>310</v>
      </c>
      <c r="M51" s="89" t="s">
        <v>136</v>
      </c>
      <c r="N51" s="57">
        <f>SUMIFS(техфайл!$H$7:$H$4325,техфайл!$D$7:$D$4325,F51,техфайл!$E$7:$E$4325,G51,техфайл!$F$7:$F$4325,H51,техфайл!$G$7:$G$4325,L51,техфайл!$A$7:$A$4325,A51,техфайл!$K$7:$K$4325,M51)</f>
        <v>0</v>
      </c>
      <c r="O51" s="43"/>
      <c r="P51" s="56" t="str">
        <f t="shared" si="2"/>
        <v>90607011400023210244</v>
      </c>
    </row>
    <row r="52" spans="1:16" hidden="1" x14ac:dyDescent="0.3">
      <c r="A52" s="82">
        <v>35063745</v>
      </c>
      <c r="B52" s="191"/>
      <c r="C52" s="191"/>
      <c r="D52" s="191"/>
      <c r="E52" s="44">
        <v>906</v>
      </c>
      <c r="F52" s="44" t="s">
        <v>144</v>
      </c>
      <c r="G52" s="62">
        <v>1400023210</v>
      </c>
      <c r="H52" s="56">
        <v>244</v>
      </c>
      <c r="I52" s="56"/>
      <c r="J52" s="57"/>
      <c r="K52" s="57"/>
      <c r="L52" s="56">
        <v>342</v>
      </c>
      <c r="M52" s="89" t="s">
        <v>137</v>
      </c>
      <c r="N52" s="57">
        <f>SUMIFS(техфайл!$H$7:$H$4325,техфайл!$D$7:$D$4325,F52,техфайл!$E$7:$E$4325,G52,техфайл!$F$7:$F$4325,H52,техфайл!$G$7:$G$4325,L52,техфайл!$A$7:$A$4325,A52,техфайл!$K$7:$K$4325,M52)</f>
        <v>0</v>
      </c>
      <c r="O52" s="43"/>
      <c r="P52" s="56" t="str">
        <f t="shared" si="2"/>
        <v>90607011400023210244</v>
      </c>
    </row>
    <row r="53" spans="1:16" hidden="1" x14ac:dyDescent="0.3">
      <c r="A53" s="82">
        <v>35063745</v>
      </c>
      <c r="B53" s="191"/>
      <c r="C53" s="191"/>
      <c r="D53" s="191"/>
      <c r="E53" s="44">
        <v>906</v>
      </c>
      <c r="F53" s="44" t="s">
        <v>144</v>
      </c>
      <c r="G53" s="62">
        <v>1400023210</v>
      </c>
      <c r="H53" s="56">
        <v>244</v>
      </c>
      <c r="I53" s="56"/>
      <c r="J53" s="57"/>
      <c r="K53" s="57"/>
      <c r="L53" s="56">
        <v>344</v>
      </c>
      <c r="M53" s="89" t="s">
        <v>136</v>
      </c>
      <c r="N53" s="57">
        <f>SUMIFS(техфайл!$H$7:$H$4325,техфайл!$D$7:$D$4325,F53,техфайл!$E$7:$E$4325,G53,техфайл!$F$7:$F$4325,H53,техфайл!$G$7:$G$4325,L53,техфайл!$A$7:$A$4325,A53,техфайл!$K$7:$K$4325,M53)</f>
        <v>0</v>
      </c>
      <c r="O53" s="43"/>
      <c r="P53" s="56" t="str">
        <f t="shared" si="2"/>
        <v>90607011400023210244</v>
      </c>
    </row>
    <row r="54" spans="1:16" hidden="1" x14ac:dyDescent="0.3">
      <c r="A54" s="82">
        <v>35063745</v>
      </c>
      <c r="B54" s="191"/>
      <c r="C54" s="191"/>
      <c r="D54" s="191"/>
      <c r="E54" s="44">
        <v>906</v>
      </c>
      <c r="F54" s="44" t="s">
        <v>144</v>
      </c>
      <c r="G54" s="62">
        <v>1400023210</v>
      </c>
      <c r="H54" s="56">
        <v>244</v>
      </c>
      <c r="I54" s="56"/>
      <c r="J54" s="57"/>
      <c r="K54" s="57"/>
      <c r="L54" s="56">
        <v>346</v>
      </c>
      <c r="M54" s="89" t="s">
        <v>136</v>
      </c>
      <c r="N54" s="57">
        <f>SUMIFS(техфайл!$H$7:$H$4325,техфайл!$D$7:$D$4325,F54,техфайл!$E$7:$E$4325,G54,техфайл!$F$7:$F$4325,H54,техфайл!$G$7:$G$4325,L54,техфайл!$A$7:$A$4325,A54,техфайл!$K$7:$K$4325,M54)</f>
        <v>0</v>
      </c>
      <c r="O54" s="43"/>
      <c r="P54" s="56" t="str">
        <f t="shared" si="2"/>
        <v>90607011400023210244</v>
      </c>
    </row>
    <row r="55" spans="1:16" hidden="1" x14ac:dyDescent="0.3">
      <c r="A55" s="82">
        <v>35063745</v>
      </c>
      <c r="B55" s="191"/>
      <c r="C55" s="191"/>
      <c r="D55" s="191"/>
      <c r="E55" s="44">
        <v>906</v>
      </c>
      <c r="F55" s="44" t="s">
        <v>144</v>
      </c>
      <c r="G55" s="62">
        <v>1400023210</v>
      </c>
      <c r="H55" s="56">
        <v>851</v>
      </c>
      <c r="I55" s="56"/>
      <c r="J55" s="57">
        <f>SUMIFS(техфайл!$H$7:$H$4325,техфайл!$D$7:$D$4325,F55,техфайл!$E$7:$E$4325,G55,техфайл!$F$7:$F$4325,H55,техфайл!$A$7:$A$4325,A55)</f>
        <v>0</v>
      </c>
      <c r="K55" s="57"/>
      <c r="L55" s="56">
        <v>291</v>
      </c>
      <c r="M55" s="89" t="s">
        <v>138</v>
      </c>
      <c r="N55" s="57">
        <f>SUMIFS(техфайл!$H$7:$H$4325,техфайл!$D$7:$D$4325,F55,техфайл!$E$7:$E$4325,G55,техфайл!$F$7:$F$4325,H55,техфайл!$G$7:$G$4325,L55,техфайл!$A$7:$A$4325,A55,техфайл!$K$7:$K$4325,M55)</f>
        <v>0</v>
      </c>
      <c r="O55" s="43"/>
      <c r="P55" s="56" t="str">
        <f t="shared" si="2"/>
        <v>90607011400023210851</v>
      </c>
    </row>
    <row r="56" spans="1:16" hidden="1" x14ac:dyDescent="0.3">
      <c r="A56" s="82">
        <v>35063745</v>
      </c>
      <c r="B56" s="191"/>
      <c r="C56" s="191"/>
      <c r="D56" s="191"/>
      <c r="E56" s="44">
        <v>906</v>
      </c>
      <c r="F56" s="44" t="s">
        <v>174</v>
      </c>
      <c r="G56" s="62">
        <v>1400005000</v>
      </c>
      <c r="H56" s="56">
        <v>112</v>
      </c>
      <c r="I56" s="56"/>
      <c r="J56" s="57">
        <f>SUMIFS(техфайл!$H$7:$H$4325,техфайл!$D$7:$D$4325,F56,техфайл!$E$7:$E$4325,G56,техфайл!$F$7:$F$4325,H56,техфайл!$A$7:$A$4325,A56)</f>
        <v>0</v>
      </c>
      <c r="K56" s="57"/>
      <c r="L56" s="56">
        <v>212</v>
      </c>
      <c r="M56" s="89" t="s">
        <v>175</v>
      </c>
      <c r="N56" s="57">
        <f>SUMIFS(техфайл!$H$7:$H$4325,техфайл!$D$7:$D$4325,F56,техфайл!$E$7:$E$4325,G56,техфайл!$F$7:$F$4325,H56,техфайл!$G$7:$G$4325,L56,техфайл!$A$7:$A$4325,A56,техфайл!$K$7:$K$4325,M56)</f>
        <v>0</v>
      </c>
      <c r="O56" s="43"/>
      <c r="P56" s="56" t="str">
        <f t="shared" si="2"/>
        <v>90607051400005000112</v>
      </c>
    </row>
    <row r="57" spans="1:16" hidden="1" x14ac:dyDescent="0.3">
      <c r="A57" s="82">
        <v>35063745</v>
      </c>
      <c r="B57" s="192"/>
      <c r="C57" s="192"/>
      <c r="D57" s="192"/>
      <c r="E57" s="44">
        <v>906</v>
      </c>
      <c r="F57" s="44" t="s">
        <v>174</v>
      </c>
      <c r="G57" s="62">
        <v>1400005000</v>
      </c>
      <c r="H57" s="56">
        <v>244</v>
      </c>
      <c r="I57" s="56"/>
      <c r="J57" s="57">
        <f>SUMIFS(техфайл!$H$7:$H$4325,техфайл!$D$7:$D$4325,F57,техфайл!$E$7:$E$4325,G57,техфайл!$F$7:$F$4325,H57,техфайл!$A$7:$A$4325,A57)</f>
        <v>0</v>
      </c>
      <c r="K57" s="57"/>
      <c r="L57" s="56">
        <v>226</v>
      </c>
      <c r="M57" s="89" t="s">
        <v>175</v>
      </c>
      <c r="N57" s="57">
        <f>SUMIFS(техфайл!$H$7:$H$4325,техфайл!$D$7:$D$4325,F57,техфайл!$E$7:$E$4325,G57,техфайл!$F$7:$F$4325,H57,техфайл!$G$7:$G$4325,L57,техфайл!$A$7:$A$4325,A57,техфайл!$K$7:$K$4325,M57)</f>
        <v>0</v>
      </c>
      <c r="O57" s="43"/>
      <c r="P57" s="56" t="str">
        <f t="shared" si="2"/>
        <v>90607051400005000244</v>
      </c>
    </row>
    <row r="58" spans="1:16" ht="18.75" hidden="1" customHeight="1" x14ac:dyDescent="0.3">
      <c r="A58" s="82">
        <v>35063677</v>
      </c>
      <c r="B58" s="190" t="s">
        <v>476</v>
      </c>
      <c r="C58" s="190" t="s">
        <v>348</v>
      </c>
      <c r="D58" s="190" t="str">
        <f>VLOOKUP($A58, Учреждения!$B$4:$F$292, 3, FALSE)</f>
        <v xml:space="preserve"> ГКДОУ "ДЕТСКИЙ САД № 5 "РАДУГА" Г.О. ГОРЛОВКА" ДНР</v>
      </c>
      <c r="E58" s="81" t="s">
        <v>140</v>
      </c>
      <c r="F58" s="81" t="s">
        <v>140</v>
      </c>
      <c r="G58" s="81" t="s">
        <v>140</v>
      </c>
      <c r="H58" s="81" t="s">
        <v>140</v>
      </c>
      <c r="I58" s="81" t="s">
        <v>140</v>
      </c>
      <c r="J58" s="81" t="s">
        <v>140</v>
      </c>
      <c r="K58" s="80">
        <f>SUM(J59:J74)</f>
        <v>0</v>
      </c>
      <c r="L58" s="56"/>
      <c r="M58" s="89"/>
      <c r="N58" s="57"/>
      <c r="O58" s="43"/>
      <c r="P58" s="85"/>
    </row>
    <row r="59" spans="1:16" ht="18.75" hidden="1" customHeight="1" x14ac:dyDescent="0.3">
      <c r="A59" s="82">
        <v>35063677</v>
      </c>
      <c r="B59" s="191"/>
      <c r="C59" s="191"/>
      <c r="D59" s="191"/>
      <c r="E59" s="44">
        <v>906</v>
      </c>
      <c r="F59" s="44" t="s">
        <v>144</v>
      </c>
      <c r="G59" s="62">
        <v>1400023210</v>
      </c>
      <c r="H59" s="56" t="s">
        <v>168</v>
      </c>
      <c r="I59" s="56"/>
      <c r="J59" s="57">
        <f>SUMIFS(техфайл!$H$7:$H$4325,техфайл!$D$7:$D$4325,F59,техфайл!$E$7:$E$4325,G59,техфайл!$F$7:$F$4325,H59,техфайл!$A$7:$A$4325,A59)</f>
        <v>0</v>
      </c>
      <c r="K59" s="57"/>
      <c r="L59" s="56">
        <v>211</v>
      </c>
      <c r="M59" s="89" t="s">
        <v>172</v>
      </c>
      <c r="N59" s="57">
        <f>SUMIFS(техфайл!$H$7:$H$4325,техфайл!$D$7:$D$4325,F59,техфайл!$E$7:$E$4325,G59,техфайл!$F$7:$F$4325,H59,техфайл!$G$7:$G$4325,L59,техфайл!$A$7:$A$4325,A59,техфайл!$K$7:$K$4325,M59)+SUMIFS(техфайл!$H$7:$H$4325,техфайл!$D$7:$D$4325,F59,техфайл!$E$7:$E$4325,G59,техфайл!$F$7:$F$4325,H59,техфайл!$G$7:$G$4325,266,техфайл!$A$7:$A$4325,A59,техфайл!$K$7:$K$4325,M59)</f>
        <v>0</v>
      </c>
      <c r="O59" s="43"/>
      <c r="P59" s="56" t="str">
        <f t="shared" ref="P59:P74" si="3">E59&amp;F59&amp;SUBSTITUTE(G59," ","")&amp;H59</f>
        <v>90607011400023210111</v>
      </c>
    </row>
    <row r="60" spans="1:16" hidden="1" x14ac:dyDescent="0.3">
      <c r="A60" s="82">
        <v>35063677</v>
      </c>
      <c r="B60" s="191"/>
      <c r="C60" s="191"/>
      <c r="D60" s="191"/>
      <c r="E60" s="44">
        <v>906</v>
      </c>
      <c r="F60" s="44" t="s">
        <v>144</v>
      </c>
      <c r="G60" s="62">
        <v>1400023210</v>
      </c>
      <c r="H60" s="56" t="s">
        <v>170</v>
      </c>
      <c r="I60" s="56"/>
      <c r="J60" s="57">
        <f>SUMIFS(техфайл!$H$7:$H$4325,техфайл!$D$7:$D$4325,F60,техфайл!$E$7:$E$4325,G60,техфайл!$F$7:$F$4325,H60,техфайл!$A$7:$A$4325,A60)</f>
        <v>0</v>
      </c>
      <c r="K60" s="57"/>
      <c r="L60" s="56">
        <v>213</v>
      </c>
      <c r="M60" s="89" t="s">
        <v>173</v>
      </c>
      <c r="N60" s="57">
        <f>SUMIFS(техфайл!$H$7:$H$4325,техфайл!$D$7:$D$4325,F60,техфайл!$E$7:$E$4325,G60,техфайл!$F$7:$F$4325,H60,техфайл!$G$7:$G$4325,L60,техфайл!$A$7:$A$4325,A60,техфайл!$K$7:$K$4325,M60)</f>
        <v>0</v>
      </c>
      <c r="O60" s="43"/>
      <c r="P60" s="56" t="str">
        <f t="shared" si="3"/>
        <v>90607011400023210119</v>
      </c>
    </row>
    <row r="61" spans="1:16" hidden="1" x14ac:dyDescent="0.3">
      <c r="A61" s="82">
        <v>35063677</v>
      </c>
      <c r="B61" s="191"/>
      <c r="C61" s="191"/>
      <c r="D61" s="191"/>
      <c r="E61" s="44">
        <v>906</v>
      </c>
      <c r="F61" s="44" t="s">
        <v>144</v>
      </c>
      <c r="G61" s="62">
        <v>1400023210</v>
      </c>
      <c r="H61" s="56">
        <v>244</v>
      </c>
      <c r="I61" s="56"/>
      <c r="J61" s="57">
        <f>SUMIFS(техфайл!$H$7:$H$4325,техфайл!$D$7:$D$4325,F61,техфайл!$E$7:$E$4325,G61,техфайл!$F$7:$F$4325,H61,техфайл!$A$7:$A$4325,A61)</f>
        <v>0</v>
      </c>
      <c r="K61" s="57"/>
      <c r="L61" s="56">
        <v>221</v>
      </c>
      <c r="M61" s="89" t="s">
        <v>131</v>
      </c>
      <c r="N61" s="57">
        <f>SUMIFS(техфайл!$H$7:$H$4325,техфайл!$D$7:$D$4325,F61,техфайл!$E$7:$E$4325,G61,техфайл!$F$7:$F$4325,H61,техфайл!$G$7:$G$4325,L61,техфайл!$A$7:$A$4325,A61,техфайл!$K$7:$K$4325,M61)</f>
        <v>0</v>
      </c>
      <c r="O61" s="43"/>
      <c r="P61" s="56" t="str">
        <f t="shared" si="3"/>
        <v>90607011400023210244</v>
      </c>
    </row>
    <row r="62" spans="1:16" hidden="1" x14ac:dyDescent="0.3">
      <c r="A62" s="82">
        <v>35063677</v>
      </c>
      <c r="B62" s="191"/>
      <c r="C62" s="191"/>
      <c r="D62" s="191"/>
      <c r="E62" s="44">
        <v>906</v>
      </c>
      <c r="F62" s="44" t="s">
        <v>144</v>
      </c>
      <c r="G62" s="62">
        <v>1400023210</v>
      </c>
      <c r="H62" s="56">
        <v>247</v>
      </c>
      <c r="I62" s="56"/>
      <c r="J62" s="57">
        <f>SUMIFS(техфайл!$H$7:$H$4325,техфайл!$D$7:$D$4325,F62,техфайл!$E$7:$E$4325,G62,техфайл!$F$7:$F$4325,H62,техфайл!$A$7:$A$4325,A62)</f>
        <v>0</v>
      </c>
      <c r="K62" s="57"/>
      <c r="L62" s="56">
        <v>223</v>
      </c>
      <c r="M62" s="89" t="s">
        <v>132</v>
      </c>
      <c r="N62" s="57">
        <f>SUMIFS(техфайл!$H$7:$H$4325,техфайл!$D$7:$D$4325,F62,техфайл!$E$7:$E$4325,G62,техфайл!$F$7:$F$4325,H62,техфайл!$G$7:$G$4325,L62,техфайл!$A$7:$A$4325,A62,техфайл!$K$7:$K$4325,M62)</f>
        <v>0</v>
      </c>
      <c r="O62" s="43"/>
      <c r="P62" s="56" t="str">
        <f t="shared" si="3"/>
        <v>90607011400023210247</v>
      </c>
    </row>
    <row r="63" spans="1:16" hidden="1" x14ac:dyDescent="0.3">
      <c r="A63" s="82">
        <v>35063677</v>
      </c>
      <c r="B63" s="191"/>
      <c r="C63" s="191"/>
      <c r="D63" s="191"/>
      <c r="E63" s="44">
        <v>906</v>
      </c>
      <c r="F63" s="44" t="s">
        <v>144</v>
      </c>
      <c r="G63" s="62">
        <v>1400023210</v>
      </c>
      <c r="H63" s="56">
        <v>244</v>
      </c>
      <c r="I63" s="56"/>
      <c r="J63" s="57"/>
      <c r="K63" s="57"/>
      <c r="L63" s="56">
        <v>223</v>
      </c>
      <c r="M63" s="89" t="s">
        <v>133</v>
      </c>
      <c r="N63" s="57">
        <f>SUMIFS(техфайл!$H$7:$H$4325,техфайл!$D$7:$D$4325,F63,техфайл!$E$7:$E$4325,G63,техфайл!$F$7:$F$4325,H63,техфайл!$G$7:$G$4325,L63,техфайл!$A$7:$A$4325,A63,техфайл!$K$7:$K$4325,M63)</f>
        <v>0</v>
      </c>
      <c r="O63" s="43"/>
      <c r="P63" s="56" t="str">
        <f t="shared" si="3"/>
        <v>90607011400023210244</v>
      </c>
    </row>
    <row r="64" spans="1:16" hidden="1" x14ac:dyDescent="0.3">
      <c r="A64" s="82">
        <v>35063677</v>
      </c>
      <c r="B64" s="191"/>
      <c r="C64" s="191"/>
      <c r="D64" s="191"/>
      <c r="E64" s="44">
        <v>906</v>
      </c>
      <c r="F64" s="44" t="s">
        <v>144</v>
      </c>
      <c r="G64" s="62">
        <v>1400023210</v>
      </c>
      <c r="H64" s="56">
        <v>247</v>
      </c>
      <c r="I64" s="56"/>
      <c r="J64" s="57"/>
      <c r="K64" s="57"/>
      <c r="L64" s="56">
        <v>223</v>
      </c>
      <c r="M64" s="89" t="s">
        <v>134</v>
      </c>
      <c r="N64" s="57">
        <f>SUMIFS(техфайл!$H$7:$H$4325,техфайл!$D$7:$D$4325,F64,техфайл!$E$7:$E$4325,G64,техфайл!$F$7:$F$4325,H64,техфайл!$G$7:$G$4325,L64,техфайл!$A$7:$A$4325,A64,техфайл!$K$7:$K$4325,M64)</f>
        <v>0</v>
      </c>
      <c r="O64" s="43"/>
      <c r="P64" s="56" t="str">
        <f t="shared" si="3"/>
        <v>90607011400023210247</v>
      </c>
    </row>
    <row r="65" spans="1:16" hidden="1" x14ac:dyDescent="0.3">
      <c r="A65" s="82">
        <v>35063677</v>
      </c>
      <c r="B65" s="191"/>
      <c r="C65" s="191"/>
      <c r="D65" s="191"/>
      <c r="E65" s="44">
        <v>906</v>
      </c>
      <c r="F65" s="44" t="s">
        <v>144</v>
      </c>
      <c r="G65" s="62">
        <v>1400023210</v>
      </c>
      <c r="H65" s="56">
        <v>247</v>
      </c>
      <c r="I65" s="56"/>
      <c r="J65" s="57"/>
      <c r="K65" s="57"/>
      <c r="L65" s="56">
        <v>223</v>
      </c>
      <c r="M65" s="89" t="s">
        <v>135</v>
      </c>
      <c r="N65" s="57">
        <f>SUMIFS(техфайл!$H$7:$H$4325,техфайл!$D$7:$D$4325,F65,техфайл!$E$7:$E$4325,G65,техфайл!$F$7:$F$4325,H65,техфайл!$G$7:$G$4325,L65,техфайл!$A$7:$A$4325,A65,техфайл!$K$7:$K$4325,M65)</f>
        <v>0</v>
      </c>
      <c r="O65" s="43"/>
      <c r="P65" s="56" t="str">
        <f t="shared" si="3"/>
        <v>90607011400023210247</v>
      </c>
    </row>
    <row r="66" spans="1:16" hidden="1" x14ac:dyDescent="0.3">
      <c r="A66" s="82">
        <v>35063677</v>
      </c>
      <c r="B66" s="191"/>
      <c r="C66" s="191"/>
      <c r="D66" s="191"/>
      <c r="E66" s="44">
        <v>906</v>
      </c>
      <c r="F66" s="44" t="s">
        <v>144</v>
      </c>
      <c r="G66" s="62">
        <v>1400023210</v>
      </c>
      <c r="H66" s="56">
        <v>244</v>
      </c>
      <c r="I66" s="56"/>
      <c r="J66" s="57"/>
      <c r="K66" s="57"/>
      <c r="L66" s="56">
        <v>225</v>
      </c>
      <c r="M66" s="89" t="s">
        <v>131</v>
      </c>
      <c r="N66" s="57">
        <f>SUMIFS(техфайл!$H$7:$H$4325,техфайл!$D$7:$D$4325,F66,техфайл!$E$7:$E$4325,G66,техфайл!$F$7:$F$4325,H66,техфайл!$G$7:$G$4325,L66,техфайл!$A$7:$A$4325,A66,техфайл!$K$7:$K$4325,M66)</f>
        <v>0</v>
      </c>
      <c r="O66" s="43"/>
      <c r="P66" s="56" t="str">
        <f t="shared" si="3"/>
        <v>90607011400023210244</v>
      </c>
    </row>
    <row r="67" spans="1:16" hidden="1" x14ac:dyDescent="0.3">
      <c r="A67" s="82">
        <v>35063677</v>
      </c>
      <c r="B67" s="191"/>
      <c r="C67" s="191"/>
      <c r="D67" s="191"/>
      <c r="E67" s="44">
        <v>906</v>
      </c>
      <c r="F67" s="44" t="s">
        <v>144</v>
      </c>
      <c r="G67" s="62">
        <v>1400023210</v>
      </c>
      <c r="H67" s="56">
        <v>244</v>
      </c>
      <c r="I67" s="56"/>
      <c r="J67" s="57"/>
      <c r="K67" s="57"/>
      <c r="L67" s="56">
        <v>226</v>
      </c>
      <c r="M67" s="89" t="s">
        <v>131</v>
      </c>
      <c r="N67" s="57">
        <f>SUMIFS(техфайл!$H$7:$H$4325,техфайл!$D$7:$D$4325,F67,техфайл!$E$7:$E$4325,G67,техфайл!$F$7:$F$4325,H67,техфайл!$G$7:$G$4325,L67,техфайл!$A$7:$A$4325,A67,техфайл!$K$7:$K$4325,M67)</f>
        <v>0</v>
      </c>
      <c r="O67" s="43"/>
      <c r="P67" s="56" t="str">
        <f t="shared" si="3"/>
        <v>90607011400023210244</v>
      </c>
    </row>
    <row r="68" spans="1:16" hidden="1" x14ac:dyDescent="0.3">
      <c r="A68" s="82">
        <v>35063677</v>
      </c>
      <c r="B68" s="191"/>
      <c r="C68" s="191"/>
      <c r="D68" s="191"/>
      <c r="E68" s="44">
        <v>906</v>
      </c>
      <c r="F68" s="44" t="s">
        <v>144</v>
      </c>
      <c r="G68" s="62">
        <v>1400023210</v>
      </c>
      <c r="H68" s="56">
        <v>244</v>
      </c>
      <c r="I68" s="56"/>
      <c r="J68" s="57"/>
      <c r="K68" s="57"/>
      <c r="L68" s="56">
        <v>310</v>
      </c>
      <c r="M68" s="89" t="s">
        <v>136</v>
      </c>
      <c r="N68" s="57">
        <f>SUMIFS(техфайл!$H$7:$H$4325,техфайл!$D$7:$D$4325,F68,техфайл!$E$7:$E$4325,G68,техфайл!$F$7:$F$4325,H68,техфайл!$G$7:$G$4325,L68,техфайл!$A$7:$A$4325,A68,техфайл!$K$7:$K$4325,M68)</f>
        <v>0</v>
      </c>
      <c r="O68" s="43"/>
      <c r="P68" s="56" t="str">
        <f t="shared" si="3"/>
        <v>90607011400023210244</v>
      </c>
    </row>
    <row r="69" spans="1:16" hidden="1" x14ac:dyDescent="0.3">
      <c r="A69" s="82">
        <v>35063677</v>
      </c>
      <c r="B69" s="191"/>
      <c r="C69" s="191"/>
      <c r="D69" s="191"/>
      <c r="E69" s="44">
        <v>906</v>
      </c>
      <c r="F69" s="44" t="s">
        <v>144</v>
      </c>
      <c r="G69" s="62">
        <v>1400023210</v>
      </c>
      <c r="H69" s="56">
        <v>244</v>
      </c>
      <c r="I69" s="56"/>
      <c r="J69" s="57"/>
      <c r="K69" s="57"/>
      <c r="L69" s="56">
        <v>342</v>
      </c>
      <c r="M69" s="89" t="s">
        <v>137</v>
      </c>
      <c r="N69" s="57">
        <f>SUMIFS(техфайл!$H$7:$H$4325,техфайл!$D$7:$D$4325,F69,техфайл!$E$7:$E$4325,G69,техфайл!$F$7:$F$4325,H69,техфайл!$G$7:$G$4325,L69,техфайл!$A$7:$A$4325,A69,техфайл!$K$7:$K$4325,M69)</f>
        <v>0</v>
      </c>
      <c r="O69" s="43"/>
      <c r="P69" s="56" t="str">
        <f t="shared" si="3"/>
        <v>90607011400023210244</v>
      </c>
    </row>
    <row r="70" spans="1:16" hidden="1" x14ac:dyDescent="0.3">
      <c r="A70" s="82">
        <v>35063677</v>
      </c>
      <c r="B70" s="191"/>
      <c r="C70" s="191"/>
      <c r="D70" s="191"/>
      <c r="E70" s="44">
        <v>906</v>
      </c>
      <c r="F70" s="44" t="s">
        <v>144</v>
      </c>
      <c r="G70" s="62">
        <v>1400023210</v>
      </c>
      <c r="H70" s="56">
        <v>244</v>
      </c>
      <c r="I70" s="56"/>
      <c r="J70" s="57"/>
      <c r="K70" s="57"/>
      <c r="L70" s="56">
        <v>344</v>
      </c>
      <c r="M70" s="89" t="s">
        <v>136</v>
      </c>
      <c r="N70" s="57">
        <f>SUMIFS(техфайл!$H$7:$H$4325,техфайл!$D$7:$D$4325,F70,техфайл!$E$7:$E$4325,G70,техфайл!$F$7:$F$4325,H70,техфайл!$G$7:$G$4325,L70,техфайл!$A$7:$A$4325,A70,техфайл!$K$7:$K$4325,M70)</f>
        <v>0</v>
      </c>
      <c r="O70" s="43"/>
      <c r="P70" s="56" t="str">
        <f t="shared" si="3"/>
        <v>90607011400023210244</v>
      </c>
    </row>
    <row r="71" spans="1:16" hidden="1" x14ac:dyDescent="0.3">
      <c r="A71" s="82">
        <v>35063677</v>
      </c>
      <c r="B71" s="191"/>
      <c r="C71" s="191"/>
      <c r="D71" s="191"/>
      <c r="E71" s="44">
        <v>906</v>
      </c>
      <c r="F71" s="44" t="s">
        <v>144</v>
      </c>
      <c r="G71" s="62">
        <v>1400023210</v>
      </c>
      <c r="H71" s="56">
        <v>244</v>
      </c>
      <c r="I71" s="56"/>
      <c r="J71" s="57"/>
      <c r="K71" s="57"/>
      <c r="L71" s="56">
        <v>346</v>
      </c>
      <c r="M71" s="89" t="s">
        <v>136</v>
      </c>
      <c r="N71" s="57">
        <f>SUMIFS(техфайл!$H$7:$H$4325,техфайл!$D$7:$D$4325,F71,техфайл!$E$7:$E$4325,G71,техфайл!$F$7:$F$4325,H71,техфайл!$G$7:$G$4325,L71,техфайл!$A$7:$A$4325,A71,техфайл!$K$7:$K$4325,M71)</f>
        <v>0</v>
      </c>
      <c r="O71" s="43"/>
      <c r="P71" s="56" t="str">
        <f t="shared" si="3"/>
        <v>90607011400023210244</v>
      </c>
    </row>
    <row r="72" spans="1:16" hidden="1" x14ac:dyDescent="0.3">
      <c r="A72" s="82">
        <v>35063677</v>
      </c>
      <c r="B72" s="191"/>
      <c r="C72" s="191"/>
      <c r="D72" s="191"/>
      <c r="E72" s="44">
        <v>906</v>
      </c>
      <c r="F72" s="44" t="s">
        <v>144</v>
      </c>
      <c r="G72" s="62">
        <v>1400023210</v>
      </c>
      <c r="H72" s="56">
        <v>851</v>
      </c>
      <c r="I72" s="56"/>
      <c r="J72" s="57">
        <f>SUMIFS(техфайл!$H$7:$H$4325,техфайл!$D$7:$D$4325,F72,техфайл!$E$7:$E$4325,G72,техфайл!$F$7:$F$4325,H72,техфайл!$A$7:$A$4325,A72)</f>
        <v>0</v>
      </c>
      <c r="K72" s="57"/>
      <c r="L72" s="56">
        <v>291</v>
      </c>
      <c r="M72" s="89" t="s">
        <v>138</v>
      </c>
      <c r="N72" s="57">
        <f>SUMIFS(техфайл!$H$7:$H$4325,техфайл!$D$7:$D$4325,F72,техфайл!$E$7:$E$4325,G72,техфайл!$F$7:$F$4325,H72,техфайл!$G$7:$G$4325,L72,техфайл!$A$7:$A$4325,A72,техфайл!$K$7:$K$4325,M72)</f>
        <v>0</v>
      </c>
      <c r="O72" s="43"/>
      <c r="P72" s="56" t="str">
        <f t="shared" si="3"/>
        <v>90607011400023210851</v>
      </c>
    </row>
    <row r="73" spans="1:16" hidden="1" x14ac:dyDescent="0.3">
      <c r="A73" s="82">
        <v>35063677</v>
      </c>
      <c r="B73" s="191"/>
      <c r="C73" s="191"/>
      <c r="D73" s="191"/>
      <c r="E73" s="44">
        <v>906</v>
      </c>
      <c r="F73" s="44" t="s">
        <v>174</v>
      </c>
      <c r="G73" s="62">
        <v>1400005000</v>
      </c>
      <c r="H73" s="56">
        <v>112</v>
      </c>
      <c r="I73" s="56"/>
      <c r="J73" s="57">
        <f>SUMIFS(техфайл!$H$7:$H$4325,техфайл!$D$7:$D$4325,F73,техфайл!$E$7:$E$4325,G73,техфайл!$F$7:$F$4325,H73,техфайл!$A$7:$A$4325,A73)</f>
        <v>0</v>
      </c>
      <c r="K73" s="57"/>
      <c r="L73" s="56">
        <v>212</v>
      </c>
      <c r="M73" s="89" t="s">
        <v>175</v>
      </c>
      <c r="N73" s="57">
        <f>SUMIFS(техфайл!$H$7:$H$4325,техфайл!$D$7:$D$4325,F73,техфайл!$E$7:$E$4325,G73,техфайл!$F$7:$F$4325,H73,техфайл!$G$7:$G$4325,L73,техфайл!$A$7:$A$4325,A73,техфайл!$K$7:$K$4325,M73)</f>
        <v>0</v>
      </c>
      <c r="O73" s="43"/>
      <c r="P73" s="56" t="str">
        <f t="shared" si="3"/>
        <v>90607051400005000112</v>
      </c>
    </row>
    <row r="74" spans="1:16" hidden="1" x14ac:dyDescent="0.3">
      <c r="A74" s="82">
        <v>35063677</v>
      </c>
      <c r="B74" s="192"/>
      <c r="C74" s="192"/>
      <c r="D74" s="192"/>
      <c r="E74" s="44">
        <v>906</v>
      </c>
      <c r="F74" s="44" t="s">
        <v>174</v>
      </c>
      <c r="G74" s="62">
        <v>1400005000</v>
      </c>
      <c r="H74" s="56">
        <v>244</v>
      </c>
      <c r="I74" s="56"/>
      <c r="J74" s="57">
        <f>SUMIFS(техфайл!$H$7:$H$4325,техфайл!$D$7:$D$4325,F74,техфайл!$E$7:$E$4325,G74,техфайл!$F$7:$F$4325,H74,техфайл!$A$7:$A$4325,A74)</f>
        <v>0</v>
      </c>
      <c r="K74" s="57"/>
      <c r="L74" s="56">
        <v>226</v>
      </c>
      <c r="M74" s="89" t="s">
        <v>175</v>
      </c>
      <c r="N74" s="57">
        <f>SUMIFS(техфайл!$H$7:$H$4325,техфайл!$D$7:$D$4325,F74,техфайл!$E$7:$E$4325,G74,техфайл!$F$7:$F$4325,H74,техфайл!$G$7:$G$4325,L74,техфайл!$A$7:$A$4325,A74,техфайл!$K$7:$K$4325,M74)</f>
        <v>0</v>
      </c>
      <c r="O74" s="43"/>
      <c r="P74" s="56" t="str">
        <f t="shared" si="3"/>
        <v>90607051400005000244</v>
      </c>
    </row>
    <row r="75" spans="1:16" ht="18.75" hidden="1" customHeight="1" x14ac:dyDescent="0.3">
      <c r="A75" s="82">
        <v>35783125</v>
      </c>
      <c r="B75" s="190" t="s">
        <v>477</v>
      </c>
      <c r="C75" s="190" t="s">
        <v>350</v>
      </c>
      <c r="D75" s="190" t="str">
        <f>VLOOKUP($A75, Учреждения!$B$4:$F$292, 3, FALSE)</f>
        <v xml:space="preserve"> ГКДОУ "ДЕТСКИЙ САД № 9 "БЕРЕЗКА" Г.О. ГОРЛОВКА" ДНР</v>
      </c>
      <c r="E75" s="81" t="s">
        <v>140</v>
      </c>
      <c r="F75" s="81" t="s">
        <v>140</v>
      </c>
      <c r="G75" s="81" t="s">
        <v>140</v>
      </c>
      <c r="H75" s="81" t="s">
        <v>140</v>
      </c>
      <c r="I75" s="81" t="s">
        <v>140</v>
      </c>
      <c r="J75" s="81" t="s">
        <v>140</v>
      </c>
      <c r="K75" s="80">
        <f>SUM(J76:J91)</f>
        <v>0</v>
      </c>
      <c r="L75" s="56"/>
      <c r="M75" s="89"/>
      <c r="N75" s="57"/>
      <c r="O75" s="43"/>
      <c r="P75" s="85"/>
    </row>
    <row r="76" spans="1:16" ht="18.75" hidden="1" customHeight="1" x14ac:dyDescent="0.3">
      <c r="A76" s="82">
        <v>35783125</v>
      </c>
      <c r="B76" s="191"/>
      <c r="C76" s="191"/>
      <c r="D76" s="191"/>
      <c r="E76" s="44">
        <v>906</v>
      </c>
      <c r="F76" s="44" t="s">
        <v>144</v>
      </c>
      <c r="G76" s="62">
        <v>1400023210</v>
      </c>
      <c r="H76" s="56" t="s">
        <v>168</v>
      </c>
      <c r="I76" s="56"/>
      <c r="J76" s="57">
        <f>SUMIFS(техфайл!$H$7:$H$4325,техфайл!$D$7:$D$4325,F76,техфайл!$E$7:$E$4325,G76,техфайл!$F$7:$F$4325,H76,техфайл!$A$7:$A$4325,A76)</f>
        <v>0</v>
      </c>
      <c r="K76" s="57"/>
      <c r="L76" s="56">
        <v>211</v>
      </c>
      <c r="M76" s="89" t="s">
        <v>172</v>
      </c>
      <c r="N76" s="57">
        <f>SUMIFS(техфайл!$H$7:$H$4325,техфайл!$D$7:$D$4325,F76,техфайл!$E$7:$E$4325,G76,техфайл!$F$7:$F$4325,H76,техфайл!$G$7:$G$4325,L76,техфайл!$A$7:$A$4325,A76,техфайл!$K$7:$K$4325,M76)+SUMIFS(техфайл!$H$7:$H$4325,техфайл!$D$7:$D$4325,F76,техфайл!$E$7:$E$4325,G76,техфайл!$F$7:$F$4325,H76,техфайл!$G$7:$G$4325,266,техфайл!$A$7:$A$4325,A76,техфайл!$K$7:$K$4325,M76)</f>
        <v>0</v>
      </c>
      <c r="O76" s="43"/>
      <c r="P76" s="56" t="str">
        <f t="shared" ref="P76:P91" si="4">E76&amp;F76&amp;SUBSTITUTE(G76," ","")&amp;H76</f>
        <v>90607011400023210111</v>
      </c>
    </row>
    <row r="77" spans="1:16" hidden="1" x14ac:dyDescent="0.3">
      <c r="A77" s="82">
        <v>35783125</v>
      </c>
      <c r="B77" s="191"/>
      <c r="C77" s="191"/>
      <c r="D77" s="191"/>
      <c r="E77" s="44">
        <v>906</v>
      </c>
      <c r="F77" s="44" t="s">
        <v>144</v>
      </c>
      <c r="G77" s="62">
        <v>1400023210</v>
      </c>
      <c r="H77" s="56" t="s">
        <v>170</v>
      </c>
      <c r="I77" s="56"/>
      <c r="J77" s="57">
        <f>SUMIFS(техфайл!$H$7:$H$4325,техфайл!$D$7:$D$4325,F77,техфайл!$E$7:$E$4325,G77,техфайл!$F$7:$F$4325,H77,техфайл!$A$7:$A$4325,A77)</f>
        <v>0</v>
      </c>
      <c r="K77" s="57"/>
      <c r="L77" s="56">
        <v>213</v>
      </c>
      <c r="M77" s="89" t="s">
        <v>173</v>
      </c>
      <c r="N77" s="57">
        <f>SUMIFS(техфайл!$H$7:$H$4325,техфайл!$D$7:$D$4325,F77,техфайл!$E$7:$E$4325,G77,техфайл!$F$7:$F$4325,H77,техфайл!$G$7:$G$4325,L77,техфайл!$A$7:$A$4325,A77,техфайл!$K$7:$K$4325,M77)</f>
        <v>0</v>
      </c>
      <c r="O77" s="43"/>
      <c r="P77" s="56" t="str">
        <f t="shared" si="4"/>
        <v>90607011400023210119</v>
      </c>
    </row>
    <row r="78" spans="1:16" hidden="1" x14ac:dyDescent="0.3">
      <c r="A78" s="82">
        <v>35783125</v>
      </c>
      <c r="B78" s="191"/>
      <c r="C78" s="191"/>
      <c r="D78" s="191"/>
      <c r="E78" s="44">
        <v>906</v>
      </c>
      <c r="F78" s="44" t="s">
        <v>144</v>
      </c>
      <c r="G78" s="62">
        <v>1400023210</v>
      </c>
      <c r="H78" s="56">
        <v>244</v>
      </c>
      <c r="I78" s="56"/>
      <c r="J78" s="57">
        <f>SUMIFS(техфайл!$H$7:$H$4325,техфайл!$D$7:$D$4325,F78,техфайл!$E$7:$E$4325,G78,техфайл!$F$7:$F$4325,H78,техфайл!$A$7:$A$4325,A78)</f>
        <v>0</v>
      </c>
      <c r="K78" s="57"/>
      <c r="L78" s="56">
        <v>221</v>
      </c>
      <c r="M78" s="89" t="s">
        <v>131</v>
      </c>
      <c r="N78" s="57">
        <f>SUMIFS(техфайл!$H$7:$H$4325,техфайл!$D$7:$D$4325,F78,техфайл!$E$7:$E$4325,G78,техфайл!$F$7:$F$4325,H78,техфайл!$G$7:$G$4325,L78,техфайл!$A$7:$A$4325,A78,техфайл!$K$7:$K$4325,M78)</f>
        <v>0</v>
      </c>
      <c r="O78" s="43"/>
      <c r="P78" s="56" t="str">
        <f t="shared" si="4"/>
        <v>90607011400023210244</v>
      </c>
    </row>
    <row r="79" spans="1:16" hidden="1" x14ac:dyDescent="0.3">
      <c r="A79" s="82">
        <v>35783125</v>
      </c>
      <c r="B79" s="191"/>
      <c r="C79" s="191"/>
      <c r="D79" s="191"/>
      <c r="E79" s="44">
        <v>906</v>
      </c>
      <c r="F79" s="44" t="s">
        <v>144</v>
      </c>
      <c r="G79" s="62">
        <v>1400023210</v>
      </c>
      <c r="H79" s="56">
        <v>247</v>
      </c>
      <c r="I79" s="56"/>
      <c r="J79" s="57">
        <f>SUMIFS(техфайл!$H$7:$H$4325,техфайл!$D$7:$D$4325,F79,техфайл!$E$7:$E$4325,G79,техфайл!$F$7:$F$4325,H79,техфайл!$A$7:$A$4325,A79)</f>
        <v>0</v>
      </c>
      <c r="K79" s="57"/>
      <c r="L79" s="56">
        <v>223</v>
      </c>
      <c r="M79" s="89" t="s">
        <v>132</v>
      </c>
      <c r="N79" s="57">
        <f>SUMIFS(техфайл!$H$7:$H$4325,техфайл!$D$7:$D$4325,F79,техфайл!$E$7:$E$4325,G79,техфайл!$F$7:$F$4325,H79,техфайл!$G$7:$G$4325,L79,техфайл!$A$7:$A$4325,A79,техфайл!$K$7:$K$4325,M79)</f>
        <v>0</v>
      </c>
      <c r="O79" s="43"/>
      <c r="P79" s="56" t="str">
        <f t="shared" si="4"/>
        <v>90607011400023210247</v>
      </c>
    </row>
    <row r="80" spans="1:16" hidden="1" x14ac:dyDescent="0.3">
      <c r="A80" s="82">
        <v>35783125</v>
      </c>
      <c r="B80" s="191"/>
      <c r="C80" s="191"/>
      <c r="D80" s="191"/>
      <c r="E80" s="44">
        <v>906</v>
      </c>
      <c r="F80" s="44" t="s">
        <v>144</v>
      </c>
      <c r="G80" s="62">
        <v>1400023210</v>
      </c>
      <c r="H80" s="56">
        <v>244</v>
      </c>
      <c r="I80" s="56"/>
      <c r="J80" s="57"/>
      <c r="K80" s="57"/>
      <c r="L80" s="56">
        <v>223</v>
      </c>
      <c r="M80" s="89" t="s">
        <v>133</v>
      </c>
      <c r="N80" s="57">
        <f>SUMIFS(техфайл!$H$7:$H$4325,техфайл!$D$7:$D$4325,F80,техфайл!$E$7:$E$4325,G80,техфайл!$F$7:$F$4325,H80,техфайл!$G$7:$G$4325,L80,техфайл!$A$7:$A$4325,A80,техфайл!$K$7:$K$4325,M80)</f>
        <v>0</v>
      </c>
      <c r="O80" s="43"/>
      <c r="P80" s="56" t="str">
        <f t="shared" si="4"/>
        <v>90607011400023210244</v>
      </c>
    </row>
    <row r="81" spans="1:16" hidden="1" x14ac:dyDescent="0.3">
      <c r="A81" s="82">
        <v>35783125</v>
      </c>
      <c r="B81" s="191"/>
      <c r="C81" s="191"/>
      <c r="D81" s="191"/>
      <c r="E81" s="44">
        <v>906</v>
      </c>
      <c r="F81" s="44" t="s">
        <v>144</v>
      </c>
      <c r="G81" s="62">
        <v>1400023210</v>
      </c>
      <c r="H81" s="56">
        <v>247</v>
      </c>
      <c r="I81" s="56"/>
      <c r="J81" s="57"/>
      <c r="K81" s="57"/>
      <c r="L81" s="56">
        <v>223</v>
      </c>
      <c r="M81" s="89" t="s">
        <v>134</v>
      </c>
      <c r="N81" s="57">
        <f>SUMIFS(техфайл!$H$7:$H$4325,техфайл!$D$7:$D$4325,F81,техфайл!$E$7:$E$4325,G81,техфайл!$F$7:$F$4325,H81,техфайл!$G$7:$G$4325,L81,техфайл!$A$7:$A$4325,A81,техфайл!$K$7:$K$4325,M81)</f>
        <v>0</v>
      </c>
      <c r="O81" s="43"/>
      <c r="P81" s="56" t="str">
        <f t="shared" si="4"/>
        <v>90607011400023210247</v>
      </c>
    </row>
    <row r="82" spans="1:16" hidden="1" x14ac:dyDescent="0.3">
      <c r="A82" s="82">
        <v>35783125</v>
      </c>
      <c r="B82" s="191"/>
      <c r="C82" s="191"/>
      <c r="D82" s="191"/>
      <c r="E82" s="44">
        <v>906</v>
      </c>
      <c r="F82" s="44" t="s">
        <v>144</v>
      </c>
      <c r="G82" s="62">
        <v>1400023210</v>
      </c>
      <c r="H82" s="56">
        <v>247</v>
      </c>
      <c r="I82" s="56"/>
      <c r="J82" s="57"/>
      <c r="K82" s="57"/>
      <c r="L82" s="56">
        <v>223</v>
      </c>
      <c r="M82" s="89" t="s">
        <v>135</v>
      </c>
      <c r="N82" s="57">
        <f>SUMIFS(техфайл!$H$7:$H$4325,техфайл!$D$7:$D$4325,F82,техфайл!$E$7:$E$4325,G82,техфайл!$F$7:$F$4325,H82,техфайл!$G$7:$G$4325,L82,техфайл!$A$7:$A$4325,A82,техфайл!$K$7:$K$4325,M82)</f>
        <v>0</v>
      </c>
      <c r="O82" s="43"/>
      <c r="P82" s="56" t="str">
        <f t="shared" si="4"/>
        <v>90607011400023210247</v>
      </c>
    </row>
    <row r="83" spans="1:16" hidden="1" x14ac:dyDescent="0.3">
      <c r="A83" s="82">
        <v>35783125</v>
      </c>
      <c r="B83" s="191"/>
      <c r="C83" s="191"/>
      <c r="D83" s="191"/>
      <c r="E83" s="44">
        <v>906</v>
      </c>
      <c r="F83" s="44" t="s">
        <v>144</v>
      </c>
      <c r="G83" s="62">
        <v>1400023210</v>
      </c>
      <c r="H83" s="56">
        <v>244</v>
      </c>
      <c r="I83" s="56"/>
      <c r="J83" s="57"/>
      <c r="K83" s="57"/>
      <c r="L83" s="56">
        <v>225</v>
      </c>
      <c r="M83" s="89" t="s">
        <v>131</v>
      </c>
      <c r="N83" s="57">
        <f>SUMIFS(техфайл!$H$7:$H$4325,техфайл!$D$7:$D$4325,F83,техфайл!$E$7:$E$4325,G83,техфайл!$F$7:$F$4325,H83,техфайл!$G$7:$G$4325,L83,техфайл!$A$7:$A$4325,A83,техфайл!$K$7:$K$4325,M83)</f>
        <v>0</v>
      </c>
      <c r="O83" s="43"/>
      <c r="P83" s="56" t="str">
        <f t="shared" si="4"/>
        <v>90607011400023210244</v>
      </c>
    </row>
    <row r="84" spans="1:16" hidden="1" x14ac:dyDescent="0.3">
      <c r="A84" s="82">
        <v>35783125</v>
      </c>
      <c r="B84" s="191"/>
      <c r="C84" s="191"/>
      <c r="D84" s="191"/>
      <c r="E84" s="44">
        <v>906</v>
      </c>
      <c r="F84" s="44" t="s">
        <v>144</v>
      </c>
      <c r="G84" s="62">
        <v>1400023210</v>
      </c>
      <c r="H84" s="56">
        <v>244</v>
      </c>
      <c r="I84" s="56"/>
      <c r="J84" s="57"/>
      <c r="K84" s="57"/>
      <c r="L84" s="56">
        <v>226</v>
      </c>
      <c r="M84" s="89" t="s">
        <v>131</v>
      </c>
      <c r="N84" s="57">
        <f>SUMIFS(техфайл!$H$7:$H$4325,техфайл!$D$7:$D$4325,F84,техфайл!$E$7:$E$4325,G84,техфайл!$F$7:$F$4325,H84,техфайл!$G$7:$G$4325,L84,техфайл!$A$7:$A$4325,A84,техфайл!$K$7:$K$4325,M84)</f>
        <v>0</v>
      </c>
      <c r="O84" s="43"/>
      <c r="P84" s="56" t="str">
        <f t="shared" si="4"/>
        <v>90607011400023210244</v>
      </c>
    </row>
    <row r="85" spans="1:16" hidden="1" x14ac:dyDescent="0.3">
      <c r="A85" s="82">
        <v>35783125</v>
      </c>
      <c r="B85" s="191"/>
      <c r="C85" s="191"/>
      <c r="D85" s="191"/>
      <c r="E85" s="44">
        <v>906</v>
      </c>
      <c r="F85" s="44" t="s">
        <v>144</v>
      </c>
      <c r="G85" s="62">
        <v>1400023210</v>
      </c>
      <c r="H85" s="56">
        <v>244</v>
      </c>
      <c r="I85" s="56"/>
      <c r="J85" s="57"/>
      <c r="K85" s="57"/>
      <c r="L85" s="56">
        <v>310</v>
      </c>
      <c r="M85" s="89" t="s">
        <v>136</v>
      </c>
      <c r="N85" s="57">
        <f>SUMIFS(техфайл!$H$7:$H$4325,техфайл!$D$7:$D$4325,F85,техфайл!$E$7:$E$4325,G85,техфайл!$F$7:$F$4325,H85,техфайл!$G$7:$G$4325,L85,техфайл!$A$7:$A$4325,A85,техфайл!$K$7:$K$4325,M85)</f>
        <v>0</v>
      </c>
      <c r="O85" s="43"/>
      <c r="P85" s="56" t="str">
        <f t="shared" si="4"/>
        <v>90607011400023210244</v>
      </c>
    </row>
    <row r="86" spans="1:16" hidden="1" x14ac:dyDescent="0.3">
      <c r="A86" s="82">
        <v>35783125</v>
      </c>
      <c r="B86" s="191"/>
      <c r="C86" s="191"/>
      <c r="D86" s="191"/>
      <c r="E86" s="44">
        <v>906</v>
      </c>
      <c r="F86" s="44" t="s">
        <v>144</v>
      </c>
      <c r="G86" s="62">
        <v>1400023210</v>
      </c>
      <c r="H86" s="56">
        <v>244</v>
      </c>
      <c r="I86" s="56"/>
      <c r="J86" s="57"/>
      <c r="K86" s="57"/>
      <c r="L86" s="56">
        <v>342</v>
      </c>
      <c r="M86" s="89" t="s">
        <v>137</v>
      </c>
      <c r="N86" s="57">
        <f>SUMIFS(техфайл!$H$7:$H$4325,техфайл!$D$7:$D$4325,F86,техфайл!$E$7:$E$4325,G86,техфайл!$F$7:$F$4325,H86,техфайл!$G$7:$G$4325,L86,техфайл!$A$7:$A$4325,A86,техфайл!$K$7:$K$4325,M86)</f>
        <v>0</v>
      </c>
      <c r="O86" s="43"/>
      <c r="P86" s="56" t="str">
        <f t="shared" si="4"/>
        <v>90607011400023210244</v>
      </c>
    </row>
    <row r="87" spans="1:16" hidden="1" x14ac:dyDescent="0.3">
      <c r="A87" s="82">
        <v>35783125</v>
      </c>
      <c r="B87" s="191"/>
      <c r="C87" s="191"/>
      <c r="D87" s="191"/>
      <c r="E87" s="44">
        <v>906</v>
      </c>
      <c r="F87" s="44" t="s">
        <v>144</v>
      </c>
      <c r="G87" s="62">
        <v>1400023210</v>
      </c>
      <c r="H87" s="56">
        <v>244</v>
      </c>
      <c r="I87" s="56"/>
      <c r="J87" s="57"/>
      <c r="K87" s="57"/>
      <c r="L87" s="56">
        <v>344</v>
      </c>
      <c r="M87" s="89" t="s">
        <v>136</v>
      </c>
      <c r="N87" s="57">
        <f>SUMIFS(техфайл!$H$7:$H$4325,техфайл!$D$7:$D$4325,F87,техфайл!$E$7:$E$4325,G87,техфайл!$F$7:$F$4325,H87,техфайл!$G$7:$G$4325,L87,техфайл!$A$7:$A$4325,A87,техфайл!$K$7:$K$4325,M87)</f>
        <v>0</v>
      </c>
      <c r="O87" s="43"/>
      <c r="P87" s="56" t="str">
        <f t="shared" si="4"/>
        <v>90607011400023210244</v>
      </c>
    </row>
    <row r="88" spans="1:16" hidden="1" x14ac:dyDescent="0.3">
      <c r="A88" s="82">
        <v>35783125</v>
      </c>
      <c r="B88" s="191"/>
      <c r="C88" s="191"/>
      <c r="D88" s="191"/>
      <c r="E88" s="44">
        <v>906</v>
      </c>
      <c r="F88" s="44" t="s">
        <v>144</v>
      </c>
      <c r="G88" s="62">
        <v>1400023210</v>
      </c>
      <c r="H88" s="56">
        <v>244</v>
      </c>
      <c r="I88" s="56"/>
      <c r="J88" s="57"/>
      <c r="K88" s="57"/>
      <c r="L88" s="56">
        <v>346</v>
      </c>
      <c r="M88" s="89" t="s">
        <v>136</v>
      </c>
      <c r="N88" s="57">
        <f>SUMIFS(техфайл!$H$7:$H$4325,техфайл!$D$7:$D$4325,F88,техфайл!$E$7:$E$4325,G88,техфайл!$F$7:$F$4325,H88,техфайл!$G$7:$G$4325,L88,техфайл!$A$7:$A$4325,A88,техфайл!$K$7:$K$4325,M88)</f>
        <v>0</v>
      </c>
      <c r="O88" s="43"/>
      <c r="P88" s="56" t="str">
        <f t="shared" si="4"/>
        <v>90607011400023210244</v>
      </c>
    </row>
    <row r="89" spans="1:16" hidden="1" x14ac:dyDescent="0.3">
      <c r="A89" s="82">
        <v>35783125</v>
      </c>
      <c r="B89" s="191"/>
      <c r="C89" s="191"/>
      <c r="D89" s="191"/>
      <c r="E89" s="44">
        <v>906</v>
      </c>
      <c r="F89" s="44" t="s">
        <v>144</v>
      </c>
      <c r="G89" s="62">
        <v>1400023210</v>
      </c>
      <c r="H89" s="56">
        <v>851</v>
      </c>
      <c r="I89" s="56"/>
      <c r="J89" s="57">
        <f>SUMIFS(техфайл!$H$7:$H$4325,техфайл!$D$7:$D$4325,F89,техфайл!$E$7:$E$4325,G89,техфайл!$F$7:$F$4325,H89,техфайл!$A$7:$A$4325,A89)</f>
        <v>0</v>
      </c>
      <c r="K89" s="57"/>
      <c r="L89" s="56">
        <v>291</v>
      </c>
      <c r="M89" s="89" t="s">
        <v>138</v>
      </c>
      <c r="N89" s="57">
        <f>SUMIFS(техфайл!$H$7:$H$4325,техфайл!$D$7:$D$4325,F89,техфайл!$E$7:$E$4325,G89,техфайл!$F$7:$F$4325,H89,техфайл!$G$7:$G$4325,L89,техфайл!$A$7:$A$4325,A89,техфайл!$K$7:$K$4325,M89)</f>
        <v>0</v>
      </c>
      <c r="O89" s="43"/>
      <c r="P89" s="56" t="str">
        <f t="shared" si="4"/>
        <v>90607011400023210851</v>
      </c>
    </row>
    <row r="90" spans="1:16" hidden="1" x14ac:dyDescent="0.3">
      <c r="A90" s="82">
        <v>35783125</v>
      </c>
      <c r="B90" s="191"/>
      <c r="C90" s="191"/>
      <c r="D90" s="191"/>
      <c r="E90" s="44">
        <v>906</v>
      </c>
      <c r="F90" s="44" t="s">
        <v>174</v>
      </c>
      <c r="G90" s="62">
        <v>1400005000</v>
      </c>
      <c r="H90" s="56">
        <v>112</v>
      </c>
      <c r="I90" s="56"/>
      <c r="J90" s="57">
        <f>SUMIFS(техфайл!$H$7:$H$4325,техфайл!$D$7:$D$4325,F90,техфайл!$E$7:$E$4325,G90,техфайл!$F$7:$F$4325,H90,техфайл!$A$7:$A$4325,A90)</f>
        <v>0</v>
      </c>
      <c r="K90" s="57"/>
      <c r="L90" s="56">
        <v>212</v>
      </c>
      <c r="M90" s="89" t="s">
        <v>175</v>
      </c>
      <c r="N90" s="57">
        <f>SUMIFS(техфайл!$H$7:$H$4325,техфайл!$D$7:$D$4325,F90,техфайл!$E$7:$E$4325,G90,техфайл!$F$7:$F$4325,H90,техфайл!$G$7:$G$4325,L90,техфайл!$A$7:$A$4325,A90,техфайл!$K$7:$K$4325,M90)</f>
        <v>0</v>
      </c>
      <c r="O90" s="43"/>
      <c r="P90" s="56" t="str">
        <f t="shared" si="4"/>
        <v>90607051400005000112</v>
      </c>
    </row>
    <row r="91" spans="1:16" hidden="1" x14ac:dyDescent="0.3">
      <c r="A91" s="82">
        <v>35783125</v>
      </c>
      <c r="B91" s="192"/>
      <c r="C91" s="192"/>
      <c r="D91" s="192"/>
      <c r="E91" s="44">
        <v>906</v>
      </c>
      <c r="F91" s="44" t="s">
        <v>174</v>
      </c>
      <c r="G91" s="62">
        <v>1400005000</v>
      </c>
      <c r="H91" s="56">
        <v>244</v>
      </c>
      <c r="I91" s="56"/>
      <c r="J91" s="57">
        <f>SUMIFS(техфайл!$H$7:$H$4325,техфайл!$D$7:$D$4325,F91,техфайл!$E$7:$E$4325,G91,техфайл!$F$7:$F$4325,H91,техфайл!$A$7:$A$4325,A91)</f>
        <v>0</v>
      </c>
      <c r="K91" s="57"/>
      <c r="L91" s="56">
        <v>226</v>
      </c>
      <c r="M91" s="89" t="s">
        <v>175</v>
      </c>
      <c r="N91" s="57">
        <f>SUMIFS(техфайл!$H$7:$H$4325,техфайл!$D$7:$D$4325,F91,техфайл!$E$7:$E$4325,G91,техфайл!$F$7:$F$4325,H91,техфайл!$G$7:$G$4325,L91,техфайл!$A$7:$A$4325,A91,техфайл!$K$7:$K$4325,M91)</f>
        <v>0</v>
      </c>
      <c r="O91" s="43"/>
      <c r="P91" s="56" t="str">
        <f t="shared" si="4"/>
        <v>90607051400005000244</v>
      </c>
    </row>
    <row r="92" spans="1:16" ht="18.75" hidden="1" customHeight="1" x14ac:dyDescent="0.3">
      <c r="A92" s="82">
        <v>35782962</v>
      </c>
      <c r="B92" s="190" t="s">
        <v>478</v>
      </c>
      <c r="C92" s="190" t="s">
        <v>351</v>
      </c>
      <c r="D92" s="190" t="str">
        <f>VLOOKUP($A92, Учреждения!$B$4:$F$292, 3, FALSE)</f>
        <v xml:space="preserve"> ГКДОУ "ДЕТСКИЙ САД № 11 "КОЛОКОЛЬЧИК" Г.О. ГОРЛОВКА" ДНР</v>
      </c>
      <c r="E92" s="81" t="s">
        <v>140</v>
      </c>
      <c r="F92" s="81" t="s">
        <v>140</v>
      </c>
      <c r="G92" s="81" t="s">
        <v>140</v>
      </c>
      <c r="H92" s="81" t="s">
        <v>140</v>
      </c>
      <c r="I92" s="81" t="s">
        <v>140</v>
      </c>
      <c r="J92" s="81" t="s">
        <v>140</v>
      </c>
      <c r="K92" s="80">
        <f>SUM(J93:J108)</f>
        <v>0</v>
      </c>
      <c r="L92" s="56"/>
      <c r="M92" s="89"/>
      <c r="N92" s="57"/>
      <c r="O92" s="43"/>
      <c r="P92" s="85"/>
    </row>
    <row r="93" spans="1:16" ht="18.75" hidden="1" customHeight="1" x14ac:dyDescent="0.3">
      <c r="A93" s="82">
        <v>35782962</v>
      </c>
      <c r="B93" s="191"/>
      <c r="C93" s="191"/>
      <c r="D93" s="191"/>
      <c r="E93" s="44">
        <v>906</v>
      </c>
      <c r="F93" s="44" t="s">
        <v>144</v>
      </c>
      <c r="G93" s="62">
        <v>1400023210</v>
      </c>
      <c r="H93" s="56" t="s">
        <v>168</v>
      </c>
      <c r="I93" s="56"/>
      <c r="J93" s="57">
        <f>SUMIFS(техфайл!$H$7:$H$4325,техфайл!$D$7:$D$4325,F93,техфайл!$E$7:$E$4325,G93,техфайл!$F$7:$F$4325,H93,техфайл!$A$7:$A$4325,A93)</f>
        <v>0</v>
      </c>
      <c r="K93" s="57"/>
      <c r="L93" s="56">
        <v>211</v>
      </c>
      <c r="M93" s="89" t="s">
        <v>172</v>
      </c>
      <c r="N93" s="57">
        <f>SUMIFS(техфайл!$H$7:$H$4325,техфайл!$D$7:$D$4325,F93,техфайл!$E$7:$E$4325,G93,техфайл!$F$7:$F$4325,H93,техфайл!$G$7:$G$4325,L93,техфайл!$A$7:$A$4325,A93,техфайл!$K$7:$K$4325,M93)+SUMIFS(техфайл!$H$7:$H$4325,техфайл!$D$7:$D$4325,F93,техфайл!$E$7:$E$4325,G93,техфайл!$F$7:$F$4325,H93,техфайл!$G$7:$G$4325,266,техфайл!$A$7:$A$4325,A93,техфайл!$K$7:$K$4325,M93)</f>
        <v>0</v>
      </c>
      <c r="O93" s="43"/>
      <c r="P93" s="56" t="str">
        <f t="shared" ref="P93:P108" si="5">E93&amp;F93&amp;SUBSTITUTE(G93," ","")&amp;H93</f>
        <v>90607011400023210111</v>
      </c>
    </row>
    <row r="94" spans="1:16" hidden="1" x14ac:dyDescent="0.3">
      <c r="A94" s="82">
        <v>35782962</v>
      </c>
      <c r="B94" s="191"/>
      <c r="C94" s="191"/>
      <c r="D94" s="191"/>
      <c r="E94" s="44">
        <v>906</v>
      </c>
      <c r="F94" s="44" t="s">
        <v>144</v>
      </c>
      <c r="G94" s="62">
        <v>1400023210</v>
      </c>
      <c r="H94" s="56" t="s">
        <v>170</v>
      </c>
      <c r="I94" s="56"/>
      <c r="J94" s="57">
        <f>SUMIFS(техфайл!$H$7:$H$4325,техфайл!$D$7:$D$4325,F94,техфайл!$E$7:$E$4325,G94,техфайл!$F$7:$F$4325,H94,техфайл!$A$7:$A$4325,A94)</f>
        <v>0</v>
      </c>
      <c r="K94" s="57"/>
      <c r="L94" s="56">
        <v>213</v>
      </c>
      <c r="M94" s="89" t="s">
        <v>173</v>
      </c>
      <c r="N94" s="57">
        <f>SUMIFS(техфайл!$H$7:$H$4325,техфайл!$D$7:$D$4325,F94,техфайл!$E$7:$E$4325,G94,техфайл!$F$7:$F$4325,H94,техфайл!$G$7:$G$4325,L94,техфайл!$A$7:$A$4325,A94,техфайл!$K$7:$K$4325,M94)</f>
        <v>0</v>
      </c>
      <c r="O94" s="43"/>
      <c r="P94" s="56" t="str">
        <f t="shared" si="5"/>
        <v>90607011400023210119</v>
      </c>
    </row>
    <row r="95" spans="1:16" hidden="1" x14ac:dyDescent="0.3">
      <c r="A95" s="82">
        <v>35782962</v>
      </c>
      <c r="B95" s="191"/>
      <c r="C95" s="191"/>
      <c r="D95" s="191"/>
      <c r="E95" s="44">
        <v>906</v>
      </c>
      <c r="F95" s="44" t="s">
        <v>144</v>
      </c>
      <c r="G95" s="62">
        <v>1400023210</v>
      </c>
      <c r="H95" s="56">
        <v>244</v>
      </c>
      <c r="I95" s="56"/>
      <c r="J95" s="57">
        <f>SUMIFS(техфайл!$H$7:$H$4325,техфайл!$D$7:$D$4325,F95,техфайл!$E$7:$E$4325,G95,техфайл!$F$7:$F$4325,H95,техфайл!$A$7:$A$4325,A95)</f>
        <v>0</v>
      </c>
      <c r="K95" s="57"/>
      <c r="L95" s="56">
        <v>221</v>
      </c>
      <c r="M95" s="89" t="s">
        <v>131</v>
      </c>
      <c r="N95" s="57">
        <f>SUMIFS(техфайл!$H$7:$H$4325,техфайл!$D$7:$D$4325,F95,техфайл!$E$7:$E$4325,G95,техфайл!$F$7:$F$4325,H95,техфайл!$G$7:$G$4325,L95,техфайл!$A$7:$A$4325,A95,техфайл!$K$7:$K$4325,M95)</f>
        <v>0</v>
      </c>
      <c r="O95" s="43"/>
      <c r="P95" s="56" t="str">
        <f t="shared" si="5"/>
        <v>90607011400023210244</v>
      </c>
    </row>
    <row r="96" spans="1:16" hidden="1" x14ac:dyDescent="0.3">
      <c r="A96" s="82">
        <v>35782962</v>
      </c>
      <c r="B96" s="191"/>
      <c r="C96" s="191"/>
      <c r="D96" s="191"/>
      <c r="E96" s="44">
        <v>906</v>
      </c>
      <c r="F96" s="44" t="s">
        <v>144</v>
      </c>
      <c r="G96" s="62">
        <v>1400023210</v>
      </c>
      <c r="H96" s="56">
        <v>247</v>
      </c>
      <c r="I96" s="56"/>
      <c r="J96" s="57">
        <f>SUMIFS(техфайл!$H$7:$H$4325,техфайл!$D$7:$D$4325,F96,техфайл!$E$7:$E$4325,G96,техфайл!$F$7:$F$4325,H96,техфайл!$A$7:$A$4325,A96)</f>
        <v>0</v>
      </c>
      <c r="K96" s="57"/>
      <c r="L96" s="56">
        <v>223</v>
      </c>
      <c r="M96" s="89" t="s">
        <v>132</v>
      </c>
      <c r="N96" s="57">
        <f>SUMIFS(техфайл!$H$7:$H$4325,техфайл!$D$7:$D$4325,F96,техфайл!$E$7:$E$4325,G96,техфайл!$F$7:$F$4325,H96,техфайл!$G$7:$G$4325,L96,техфайл!$A$7:$A$4325,A96,техфайл!$K$7:$K$4325,M96)</f>
        <v>0</v>
      </c>
      <c r="O96" s="43"/>
      <c r="P96" s="56" t="str">
        <f t="shared" si="5"/>
        <v>90607011400023210247</v>
      </c>
    </row>
    <row r="97" spans="1:16" hidden="1" x14ac:dyDescent="0.3">
      <c r="A97" s="82">
        <v>35782962</v>
      </c>
      <c r="B97" s="191"/>
      <c r="C97" s="191"/>
      <c r="D97" s="191"/>
      <c r="E97" s="44">
        <v>906</v>
      </c>
      <c r="F97" s="44" t="s">
        <v>144</v>
      </c>
      <c r="G97" s="62">
        <v>1400023210</v>
      </c>
      <c r="H97" s="56">
        <v>244</v>
      </c>
      <c r="I97" s="56"/>
      <c r="J97" s="57"/>
      <c r="K97" s="57"/>
      <c r="L97" s="56">
        <v>223</v>
      </c>
      <c r="M97" s="89" t="s">
        <v>133</v>
      </c>
      <c r="N97" s="57">
        <f>SUMIFS(техфайл!$H$7:$H$4325,техфайл!$D$7:$D$4325,F97,техфайл!$E$7:$E$4325,G97,техфайл!$F$7:$F$4325,H97,техфайл!$G$7:$G$4325,L97,техфайл!$A$7:$A$4325,A97,техфайл!$K$7:$K$4325,M97)</f>
        <v>0</v>
      </c>
      <c r="O97" s="43"/>
      <c r="P97" s="56" t="str">
        <f t="shared" si="5"/>
        <v>90607011400023210244</v>
      </c>
    </row>
    <row r="98" spans="1:16" hidden="1" x14ac:dyDescent="0.3">
      <c r="A98" s="82">
        <v>35782962</v>
      </c>
      <c r="B98" s="191"/>
      <c r="C98" s="191"/>
      <c r="D98" s="191"/>
      <c r="E98" s="44">
        <v>906</v>
      </c>
      <c r="F98" s="44" t="s">
        <v>144</v>
      </c>
      <c r="G98" s="62">
        <v>1400023210</v>
      </c>
      <c r="H98" s="56">
        <v>247</v>
      </c>
      <c r="I98" s="56"/>
      <c r="J98" s="57"/>
      <c r="K98" s="57"/>
      <c r="L98" s="56">
        <v>223</v>
      </c>
      <c r="M98" s="89" t="s">
        <v>134</v>
      </c>
      <c r="N98" s="57">
        <f>SUMIFS(техфайл!$H$7:$H$4325,техфайл!$D$7:$D$4325,F98,техфайл!$E$7:$E$4325,G98,техфайл!$F$7:$F$4325,H98,техфайл!$G$7:$G$4325,L98,техфайл!$A$7:$A$4325,A98,техфайл!$K$7:$K$4325,M98)</f>
        <v>0</v>
      </c>
      <c r="O98" s="43"/>
      <c r="P98" s="56" t="str">
        <f t="shared" si="5"/>
        <v>90607011400023210247</v>
      </c>
    </row>
    <row r="99" spans="1:16" hidden="1" x14ac:dyDescent="0.3">
      <c r="A99" s="82">
        <v>35782962</v>
      </c>
      <c r="B99" s="191"/>
      <c r="C99" s="191"/>
      <c r="D99" s="191"/>
      <c r="E99" s="44">
        <v>906</v>
      </c>
      <c r="F99" s="44" t="s">
        <v>144</v>
      </c>
      <c r="G99" s="62">
        <v>1400023210</v>
      </c>
      <c r="H99" s="56">
        <v>247</v>
      </c>
      <c r="I99" s="56"/>
      <c r="J99" s="57"/>
      <c r="K99" s="57"/>
      <c r="L99" s="56">
        <v>223</v>
      </c>
      <c r="M99" s="89" t="s">
        <v>135</v>
      </c>
      <c r="N99" s="57">
        <f>SUMIFS(техфайл!$H$7:$H$4325,техфайл!$D$7:$D$4325,F99,техфайл!$E$7:$E$4325,G99,техфайл!$F$7:$F$4325,H99,техфайл!$G$7:$G$4325,L99,техфайл!$A$7:$A$4325,A99,техфайл!$K$7:$K$4325,M99)</f>
        <v>0</v>
      </c>
      <c r="O99" s="43"/>
      <c r="P99" s="56" t="str">
        <f t="shared" si="5"/>
        <v>90607011400023210247</v>
      </c>
    </row>
    <row r="100" spans="1:16" hidden="1" x14ac:dyDescent="0.3">
      <c r="A100" s="82">
        <v>35782962</v>
      </c>
      <c r="B100" s="191"/>
      <c r="C100" s="191"/>
      <c r="D100" s="191"/>
      <c r="E100" s="44">
        <v>906</v>
      </c>
      <c r="F100" s="44" t="s">
        <v>144</v>
      </c>
      <c r="G100" s="62">
        <v>1400023210</v>
      </c>
      <c r="H100" s="56">
        <v>244</v>
      </c>
      <c r="I100" s="56"/>
      <c r="J100" s="57"/>
      <c r="K100" s="57"/>
      <c r="L100" s="56">
        <v>225</v>
      </c>
      <c r="M100" s="89" t="s">
        <v>131</v>
      </c>
      <c r="N100" s="57">
        <f>SUMIFS(техфайл!$H$7:$H$4325,техфайл!$D$7:$D$4325,F100,техфайл!$E$7:$E$4325,G100,техфайл!$F$7:$F$4325,H100,техфайл!$G$7:$G$4325,L100,техфайл!$A$7:$A$4325,A100,техфайл!$K$7:$K$4325,M100)</f>
        <v>0</v>
      </c>
      <c r="O100" s="43"/>
      <c r="P100" s="56" t="str">
        <f t="shared" si="5"/>
        <v>90607011400023210244</v>
      </c>
    </row>
    <row r="101" spans="1:16" hidden="1" x14ac:dyDescent="0.3">
      <c r="A101" s="82">
        <v>35782962</v>
      </c>
      <c r="B101" s="191"/>
      <c r="C101" s="191"/>
      <c r="D101" s="191"/>
      <c r="E101" s="44">
        <v>906</v>
      </c>
      <c r="F101" s="44" t="s">
        <v>144</v>
      </c>
      <c r="G101" s="62">
        <v>1400023210</v>
      </c>
      <c r="H101" s="56">
        <v>244</v>
      </c>
      <c r="I101" s="56"/>
      <c r="J101" s="57"/>
      <c r="K101" s="57"/>
      <c r="L101" s="56">
        <v>226</v>
      </c>
      <c r="M101" s="89" t="s">
        <v>131</v>
      </c>
      <c r="N101" s="57">
        <f>SUMIFS(техфайл!$H$7:$H$4325,техфайл!$D$7:$D$4325,F101,техфайл!$E$7:$E$4325,G101,техфайл!$F$7:$F$4325,H101,техфайл!$G$7:$G$4325,L101,техфайл!$A$7:$A$4325,A101,техфайл!$K$7:$K$4325,M101)</f>
        <v>0</v>
      </c>
      <c r="O101" s="43"/>
      <c r="P101" s="56" t="str">
        <f t="shared" si="5"/>
        <v>90607011400023210244</v>
      </c>
    </row>
    <row r="102" spans="1:16" hidden="1" x14ac:dyDescent="0.3">
      <c r="A102" s="82">
        <v>35782962</v>
      </c>
      <c r="B102" s="191"/>
      <c r="C102" s="191"/>
      <c r="D102" s="191"/>
      <c r="E102" s="44">
        <v>906</v>
      </c>
      <c r="F102" s="44" t="s">
        <v>144</v>
      </c>
      <c r="G102" s="62">
        <v>1400023210</v>
      </c>
      <c r="H102" s="56">
        <v>244</v>
      </c>
      <c r="I102" s="56"/>
      <c r="J102" s="57"/>
      <c r="K102" s="57"/>
      <c r="L102" s="56">
        <v>310</v>
      </c>
      <c r="M102" s="89" t="s">
        <v>136</v>
      </c>
      <c r="N102" s="57">
        <f>SUMIFS(техфайл!$H$7:$H$4325,техфайл!$D$7:$D$4325,F102,техфайл!$E$7:$E$4325,G102,техфайл!$F$7:$F$4325,H102,техфайл!$G$7:$G$4325,L102,техфайл!$A$7:$A$4325,A102,техфайл!$K$7:$K$4325,M102)</f>
        <v>0</v>
      </c>
      <c r="O102" s="43"/>
      <c r="P102" s="56" t="str">
        <f t="shared" si="5"/>
        <v>90607011400023210244</v>
      </c>
    </row>
    <row r="103" spans="1:16" hidden="1" x14ac:dyDescent="0.3">
      <c r="A103" s="82">
        <v>35782962</v>
      </c>
      <c r="B103" s="191"/>
      <c r="C103" s="191"/>
      <c r="D103" s="191"/>
      <c r="E103" s="44">
        <v>906</v>
      </c>
      <c r="F103" s="44" t="s">
        <v>144</v>
      </c>
      <c r="G103" s="62">
        <v>1400023210</v>
      </c>
      <c r="H103" s="56">
        <v>244</v>
      </c>
      <c r="I103" s="56"/>
      <c r="J103" s="57"/>
      <c r="K103" s="57"/>
      <c r="L103" s="56">
        <v>342</v>
      </c>
      <c r="M103" s="89" t="s">
        <v>137</v>
      </c>
      <c r="N103" s="57">
        <f>SUMIFS(техфайл!$H$7:$H$4325,техфайл!$D$7:$D$4325,F103,техфайл!$E$7:$E$4325,G103,техфайл!$F$7:$F$4325,H103,техфайл!$G$7:$G$4325,L103,техфайл!$A$7:$A$4325,A103,техфайл!$K$7:$K$4325,M103)</f>
        <v>0</v>
      </c>
      <c r="O103" s="43"/>
      <c r="P103" s="56" t="str">
        <f t="shared" si="5"/>
        <v>90607011400023210244</v>
      </c>
    </row>
    <row r="104" spans="1:16" hidden="1" x14ac:dyDescent="0.3">
      <c r="A104" s="82">
        <v>35782962</v>
      </c>
      <c r="B104" s="191"/>
      <c r="C104" s="191"/>
      <c r="D104" s="191"/>
      <c r="E104" s="44">
        <v>906</v>
      </c>
      <c r="F104" s="44" t="s">
        <v>144</v>
      </c>
      <c r="G104" s="62">
        <v>1400023210</v>
      </c>
      <c r="H104" s="56">
        <v>244</v>
      </c>
      <c r="I104" s="56"/>
      <c r="J104" s="57"/>
      <c r="K104" s="57"/>
      <c r="L104" s="56">
        <v>344</v>
      </c>
      <c r="M104" s="89" t="s">
        <v>136</v>
      </c>
      <c r="N104" s="57">
        <f>SUMIFS(техфайл!$H$7:$H$4325,техфайл!$D$7:$D$4325,F104,техфайл!$E$7:$E$4325,G104,техфайл!$F$7:$F$4325,H104,техфайл!$G$7:$G$4325,L104,техфайл!$A$7:$A$4325,A104,техфайл!$K$7:$K$4325,M104)</f>
        <v>0</v>
      </c>
      <c r="O104" s="43"/>
      <c r="P104" s="56" t="str">
        <f t="shared" si="5"/>
        <v>90607011400023210244</v>
      </c>
    </row>
    <row r="105" spans="1:16" hidden="1" x14ac:dyDescent="0.3">
      <c r="A105" s="82">
        <v>35782962</v>
      </c>
      <c r="B105" s="191"/>
      <c r="C105" s="191"/>
      <c r="D105" s="191"/>
      <c r="E105" s="44">
        <v>906</v>
      </c>
      <c r="F105" s="44" t="s">
        <v>144</v>
      </c>
      <c r="G105" s="62">
        <v>1400023210</v>
      </c>
      <c r="H105" s="56">
        <v>244</v>
      </c>
      <c r="I105" s="56"/>
      <c r="J105" s="57"/>
      <c r="K105" s="57"/>
      <c r="L105" s="56">
        <v>346</v>
      </c>
      <c r="M105" s="89" t="s">
        <v>136</v>
      </c>
      <c r="N105" s="57">
        <f>SUMIFS(техфайл!$H$7:$H$4325,техфайл!$D$7:$D$4325,F105,техфайл!$E$7:$E$4325,G105,техфайл!$F$7:$F$4325,H105,техфайл!$G$7:$G$4325,L105,техфайл!$A$7:$A$4325,A105,техфайл!$K$7:$K$4325,M105)</f>
        <v>0</v>
      </c>
      <c r="O105" s="43"/>
      <c r="P105" s="56" t="str">
        <f t="shared" si="5"/>
        <v>90607011400023210244</v>
      </c>
    </row>
    <row r="106" spans="1:16" hidden="1" x14ac:dyDescent="0.3">
      <c r="A106" s="82">
        <v>35782962</v>
      </c>
      <c r="B106" s="191"/>
      <c r="C106" s="191"/>
      <c r="D106" s="191"/>
      <c r="E106" s="44">
        <v>906</v>
      </c>
      <c r="F106" s="44" t="s">
        <v>144</v>
      </c>
      <c r="G106" s="62">
        <v>1400023210</v>
      </c>
      <c r="H106" s="56">
        <v>851</v>
      </c>
      <c r="I106" s="56"/>
      <c r="J106" s="57">
        <f>SUMIFS(техфайл!$H$7:$H$4325,техфайл!$D$7:$D$4325,F106,техфайл!$E$7:$E$4325,G106,техфайл!$F$7:$F$4325,H106,техфайл!$A$7:$A$4325,A106)</f>
        <v>0</v>
      </c>
      <c r="K106" s="57"/>
      <c r="L106" s="56">
        <v>291</v>
      </c>
      <c r="M106" s="89" t="s">
        <v>138</v>
      </c>
      <c r="N106" s="57">
        <f>SUMIFS(техфайл!$H$7:$H$4325,техфайл!$D$7:$D$4325,F106,техфайл!$E$7:$E$4325,G106,техфайл!$F$7:$F$4325,H106,техфайл!$G$7:$G$4325,L106,техфайл!$A$7:$A$4325,A106,техфайл!$K$7:$K$4325,M106)</f>
        <v>0</v>
      </c>
      <c r="O106" s="43"/>
      <c r="P106" s="56" t="str">
        <f t="shared" si="5"/>
        <v>90607011400023210851</v>
      </c>
    </row>
    <row r="107" spans="1:16" hidden="1" x14ac:dyDescent="0.3">
      <c r="A107" s="82">
        <v>35782962</v>
      </c>
      <c r="B107" s="191"/>
      <c r="C107" s="191"/>
      <c r="D107" s="191"/>
      <c r="E107" s="44">
        <v>906</v>
      </c>
      <c r="F107" s="44" t="s">
        <v>174</v>
      </c>
      <c r="G107" s="62">
        <v>1400005000</v>
      </c>
      <c r="H107" s="56">
        <v>112</v>
      </c>
      <c r="I107" s="56"/>
      <c r="J107" s="57">
        <f>SUMIFS(техфайл!$H$7:$H$4325,техфайл!$D$7:$D$4325,F107,техфайл!$E$7:$E$4325,G107,техфайл!$F$7:$F$4325,H107,техфайл!$A$7:$A$4325,A107)</f>
        <v>0</v>
      </c>
      <c r="K107" s="57"/>
      <c r="L107" s="56">
        <v>212</v>
      </c>
      <c r="M107" s="89" t="s">
        <v>175</v>
      </c>
      <c r="N107" s="57">
        <f>SUMIFS(техфайл!$H$7:$H$4325,техфайл!$D$7:$D$4325,F107,техфайл!$E$7:$E$4325,G107,техфайл!$F$7:$F$4325,H107,техфайл!$G$7:$G$4325,L107,техфайл!$A$7:$A$4325,A107,техфайл!$K$7:$K$4325,M107)</f>
        <v>0</v>
      </c>
      <c r="O107" s="43"/>
      <c r="P107" s="56" t="str">
        <f t="shared" si="5"/>
        <v>90607051400005000112</v>
      </c>
    </row>
    <row r="108" spans="1:16" hidden="1" x14ac:dyDescent="0.3">
      <c r="A108" s="82">
        <v>35782962</v>
      </c>
      <c r="B108" s="192"/>
      <c r="C108" s="192"/>
      <c r="D108" s="192"/>
      <c r="E108" s="44">
        <v>906</v>
      </c>
      <c r="F108" s="44" t="s">
        <v>174</v>
      </c>
      <c r="G108" s="62">
        <v>1400005000</v>
      </c>
      <c r="H108" s="56">
        <v>244</v>
      </c>
      <c r="I108" s="56"/>
      <c r="J108" s="57">
        <f>SUMIFS(техфайл!$H$7:$H$4325,техфайл!$D$7:$D$4325,F108,техфайл!$E$7:$E$4325,G108,техфайл!$F$7:$F$4325,H108,техфайл!$A$7:$A$4325,A108)</f>
        <v>0</v>
      </c>
      <c r="K108" s="57"/>
      <c r="L108" s="56">
        <v>226</v>
      </c>
      <c r="M108" s="89" t="s">
        <v>175</v>
      </c>
      <c r="N108" s="57">
        <f>SUMIFS(техфайл!$H$7:$H$4325,техфайл!$D$7:$D$4325,F108,техфайл!$E$7:$E$4325,G108,техфайл!$F$7:$F$4325,H108,техфайл!$G$7:$G$4325,L108,техфайл!$A$7:$A$4325,A108,техфайл!$K$7:$K$4325,M108)</f>
        <v>0</v>
      </c>
      <c r="O108" s="43"/>
      <c r="P108" s="56" t="str">
        <f t="shared" si="5"/>
        <v>90607051400005000244</v>
      </c>
    </row>
    <row r="109" spans="1:16" ht="18.75" hidden="1" customHeight="1" x14ac:dyDescent="0.3">
      <c r="A109" s="82">
        <v>35782891</v>
      </c>
      <c r="B109" s="190" t="s">
        <v>479</v>
      </c>
      <c r="C109" s="190" t="s">
        <v>352</v>
      </c>
      <c r="D109" s="190" t="str">
        <f>VLOOKUP($A109, Учреждения!$B$4:$F$292, 3, FALSE)</f>
        <v xml:space="preserve">ГКДОУ "ДЕТСКИЙ САД № 12 "РОМАШКА" Г.О. ГОРЛОВКА" ДНР </v>
      </c>
      <c r="E109" s="81" t="s">
        <v>140</v>
      </c>
      <c r="F109" s="81" t="s">
        <v>140</v>
      </c>
      <c r="G109" s="81" t="s">
        <v>140</v>
      </c>
      <c r="H109" s="81" t="s">
        <v>140</v>
      </c>
      <c r="I109" s="81" t="s">
        <v>140</v>
      </c>
      <c r="J109" s="81" t="s">
        <v>140</v>
      </c>
      <c r="K109" s="80">
        <f>SUM(J110:J125)</f>
        <v>0</v>
      </c>
      <c r="L109" s="56"/>
      <c r="M109" s="89"/>
      <c r="N109" s="57"/>
      <c r="O109" s="43"/>
      <c r="P109" s="85"/>
    </row>
    <row r="110" spans="1:16" ht="18.75" hidden="1" customHeight="1" x14ac:dyDescent="0.3">
      <c r="A110" s="82">
        <v>35782891</v>
      </c>
      <c r="B110" s="191"/>
      <c r="C110" s="191"/>
      <c r="D110" s="191"/>
      <c r="E110" s="44">
        <v>906</v>
      </c>
      <c r="F110" s="44" t="s">
        <v>144</v>
      </c>
      <c r="G110" s="62">
        <v>1400023210</v>
      </c>
      <c r="H110" s="56" t="s">
        <v>168</v>
      </c>
      <c r="I110" s="56"/>
      <c r="J110" s="57">
        <f>SUMIFS(техфайл!$H$7:$H$4325,техфайл!$D$7:$D$4325,F110,техфайл!$E$7:$E$4325,G110,техфайл!$F$7:$F$4325,H110,техфайл!$A$7:$A$4325,A110)</f>
        <v>0</v>
      </c>
      <c r="K110" s="57"/>
      <c r="L110" s="56">
        <v>211</v>
      </c>
      <c r="M110" s="89" t="s">
        <v>172</v>
      </c>
      <c r="N110" s="57">
        <f>SUMIFS(техфайл!$H$7:$H$4325,техфайл!$D$7:$D$4325,F110,техфайл!$E$7:$E$4325,G110,техфайл!$F$7:$F$4325,H110,техфайл!$G$7:$G$4325,L110,техфайл!$A$7:$A$4325,A110,техфайл!$K$7:$K$4325,M110)+SUMIFS(техфайл!$H$7:$H$4325,техфайл!$D$7:$D$4325,F110,техфайл!$E$7:$E$4325,G110,техфайл!$F$7:$F$4325,H110,техфайл!$G$7:$G$4325,266,техфайл!$A$7:$A$4325,A110,техфайл!$K$7:$K$4325,M110)</f>
        <v>0</v>
      </c>
      <c r="O110" s="43"/>
      <c r="P110" s="56" t="str">
        <f t="shared" ref="P110:P125" si="6">E110&amp;F110&amp;SUBSTITUTE(G110," ","")&amp;H110</f>
        <v>90607011400023210111</v>
      </c>
    </row>
    <row r="111" spans="1:16" hidden="1" x14ac:dyDescent="0.3">
      <c r="A111" s="82">
        <v>35782891</v>
      </c>
      <c r="B111" s="191"/>
      <c r="C111" s="191"/>
      <c r="D111" s="191"/>
      <c r="E111" s="44">
        <v>906</v>
      </c>
      <c r="F111" s="44" t="s">
        <v>144</v>
      </c>
      <c r="G111" s="62">
        <v>1400023210</v>
      </c>
      <c r="H111" s="56" t="s">
        <v>170</v>
      </c>
      <c r="I111" s="56"/>
      <c r="J111" s="57">
        <f>SUMIFS(техфайл!$H$7:$H$4325,техфайл!$D$7:$D$4325,F111,техфайл!$E$7:$E$4325,G111,техфайл!$F$7:$F$4325,H111,техфайл!$A$7:$A$4325,A111)</f>
        <v>0</v>
      </c>
      <c r="K111" s="57"/>
      <c r="L111" s="56">
        <v>213</v>
      </c>
      <c r="M111" s="89" t="s">
        <v>173</v>
      </c>
      <c r="N111" s="57">
        <f>SUMIFS(техфайл!$H$7:$H$4325,техфайл!$D$7:$D$4325,F111,техфайл!$E$7:$E$4325,G111,техфайл!$F$7:$F$4325,H111,техфайл!$G$7:$G$4325,L111,техфайл!$A$7:$A$4325,A111,техфайл!$K$7:$K$4325,M111)</f>
        <v>0</v>
      </c>
      <c r="O111" s="43"/>
      <c r="P111" s="56" t="str">
        <f t="shared" si="6"/>
        <v>90607011400023210119</v>
      </c>
    </row>
    <row r="112" spans="1:16" hidden="1" x14ac:dyDescent="0.3">
      <c r="A112" s="82">
        <v>35782891</v>
      </c>
      <c r="B112" s="191"/>
      <c r="C112" s="191"/>
      <c r="D112" s="191"/>
      <c r="E112" s="44">
        <v>906</v>
      </c>
      <c r="F112" s="44" t="s">
        <v>144</v>
      </c>
      <c r="G112" s="62">
        <v>1400023210</v>
      </c>
      <c r="H112" s="56">
        <v>244</v>
      </c>
      <c r="I112" s="56"/>
      <c r="J112" s="57">
        <f>SUMIFS(техфайл!$H$7:$H$4325,техфайл!$D$7:$D$4325,F112,техфайл!$E$7:$E$4325,G112,техфайл!$F$7:$F$4325,H112,техфайл!$A$7:$A$4325,A112)</f>
        <v>0</v>
      </c>
      <c r="K112" s="57"/>
      <c r="L112" s="56">
        <v>221</v>
      </c>
      <c r="M112" s="89" t="s">
        <v>131</v>
      </c>
      <c r="N112" s="57">
        <f>SUMIFS(техфайл!$H$7:$H$4325,техфайл!$D$7:$D$4325,F112,техфайл!$E$7:$E$4325,G112,техфайл!$F$7:$F$4325,H112,техфайл!$G$7:$G$4325,L112,техфайл!$A$7:$A$4325,A112,техфайл!$K$7:$K$4325,M112)</f>
        <v>0</v>
      </c>
      <c r="O112" s="43"/>
      <c r="P112" s="56" t="str">
        <f t="shared" si="6"/>
        <v>90607011400023210244</v>
      </c>
    </row>
    <row r="113" spans="1:16" hidden="1" x14ac:dyDescent="0.3">
      <c r="A113" s="82">
        <v>35782891</v>
      </c>
      <c r="B113" s="191"/>
      <c r="C113" s="191"/>
      <c r="D113" s="191"/>
      <c r="E113" s="44">
        <v>906</v>
      </c>
      <c r="F113" s="44" t="s">
        <v>144</v>
      </c>
      <c r="G113" s="62">
        <v>1400023210</v>
      </c>
      <c r="H113" s="56">
        <v>247</v>
      </c>
      <c r="I113" s="56"/>
      <c r="J113" s="57">
        <f>SUMIFS(техфайл!$H$7:$H$4325,техфайл!$D$7:$D$4325,F113,техфайл!$E$7:$E$4325,G113,техфайл!$F$7:$F$4325,H113,техфайл!$A$7:$A$4325,A113)</f>
        <v>0</v>
      </c>
      <c r="K113" s="57"/>
      <c r="L113" s="56">
        <v>223</v>
      </c>
      <c r="M113" s="89" t="s">
        <v>132</v>
      </c>
      <c r="N113" s="57">
        <f>SUMIFS(техфайл!$H$7:$H$4325,техфайл!$D$7:$D$4325,F113,техфайл!$E$7:$E$4325,G113,техфайл!$F$7:$F$4325,H113,техфайл!$G$7:$G$4325,L113,техфайл!$A$7:$A$4325,A113,техфайл!$K$7:$K$4325,M113)</f>
        <v>0</v>
      </c>
      <c r="O113" s="43"/>
      <c r="P113" s="56" t="str">
        <f t="shared" si="6"/>
        <v>90607011400023210247</v>
      </c>
    </row>
    <row r="114" spans="1:16" hidden="1" x14ac:dyDescent="0.3">
      <c r="A114" s="82">
        <v>35782891</v>
      </c>
      <c r="B114" s="191"/>
      <c r="C114" s="191"/>
      <c r="D114" s="191"/>
      <c r="E114" s="44">
        <v>906</v>
      </c>
      <c r="F114" s="44" t="s">
        <v>144</v>
      </c>
      <c r="G114" s="62">
        <v>1400023210</v>
      </c>
      <c r="H114" s="56">
        <v>244</v>
      </c>
      <c r="I114" s="56"/>
      <c r="J114" s="57"/>
      <c r="K114" s="57"/>
      <c r="L114" s="56">
        <v>223</v>
      </c>
      <c r="M114" s="89" t="s">
        <v>133</v>
      </c>
      <c r="N114" s="57">
        <f>SUMIFS(техфайл!$H$7:$H$4325,техфайл!$D$7:$D$4325,F114,техфайл!$E$7:$E$4325,G114,техфайл!$F$7:$F$4325,H114,техфайл!$G$7:$G$4325,L114,техфайл!$A$7:$A$4325,A114,техфайл!$K$7:$K$4325,M114)</f>
        <v>0</v>
      </c>
      <c r="O114" s="43"/>
      <c r="P114" s="56" t="str">
        <f t="shared" si="6"/>
        <v>90607011400023210244</v>
      </c>
    </row>
    <row r="115" spans="1:16" hidden="1" x14ac:dyDescent="0.3">
      <c r="A115" s="82">
        <v>35782891</v>
      </c>
      <c r="B115" s="191"/>
      <c r="C115" s="191"/>
      <c r="D115" s="191"/>
      <c r="E115" s="44">
        <v>906</v>
      </c>
      <c r="F115" s="44" t="s">
        <v>144</v>
      </c>
      <c r="G115" s="62">
        <v>1400023210</v>
      </c>
      <c r="H115" s="56">
        <v>247</v>
      </c>
      <c r="I115" s="56"/>
      <c r="J115" s="57"/>
      <c r="K115" s="57"/>
      <c r="L115" s="56">
        <v>223</v>
      </c>
      <c r="M115" s="89" t="s">
        <v>134</v>
      </c>
      <c r="N115" s="57">
        <f>SUMIFS(техфайл!$H$7:$H$4325,техфайл!$D$7:$D$4325,F115,техфайл!$E$7:$E$4325,G115,техфайл!$F$7:$F$4325,H115,техфайл!$G$7:$G$4325,L115,техфайл!$A$7:$A$4325,A115,техфайл!$K$7:$K$4325,M115)</f>
        <v>0</v>
      </c>
      <c r="O115" s="43"/>
      <c r="P115" s="56" t="str">
        <f t="shared" si="6"/>
        <v>90607011400023210247</v>
      </c>
    </row>
    <row r="116" spans="1:16" hidden="1" x14ac:dyDescent="0.3">
      <c r="A116" s="82">
        <v>35782891</v>
      </c>
      <c r="B116" s="191"/>
      <c r="C116" s="191"/>
      <c r="D116" s="191"/>
      <c r="E116" s="44">
        <v>906</v>
      </c>
      <c r="F116" s="44" t="s">
        <v>144</v>
      </c>
      <c r="G116" s="62">
        <v>1400023210</v>
      </c>
      <c r="H116" s="56">
        <v>247</v>
      </c>
      <c r="I116" s="56"/>
      <c r="J116" s="57"/>
      <c r="K116" s="57"/>
      <c r="L116" s="56">
        <v>223</v>
      </c>
      <c r="M116" s="89" t="s">
        <v>135</v>
      </c>
      <c r="N116" s="57">
        <f>SUMIFS(техфайл!$H$7:$H$4325,техфайл!$D$7:$D$4325,F116,техфайл!$E$7:$E$4325,G116,техфайл!$F$7:$F$4325,H116,техфайл!$G$7:$G$4325,L116,техфайл!$A$7:$A$4325,A116,техфайл!$K$7:$K$4325,M116)</f>
        <v>0</v>
      </c>
      <c r="O116" s="43"/>
      <c r="P116" s="56" t="str">
        <f t="shared" si="6"/>
        <v>90607011400023210247</v>
      </c>
    </row>
    <row r="117" spans="1:16" hidden="1" x14ac:dyDescent="0.3">
      <c r="A117" s="82">
        <v>35782891</v>
      </c>
      <c r="B117" s="191"/>
      <c r="C117" s="191"/>
      <c r="D117" s="191"/>
      <c r="E117" s="44">
        <v>906</v>
      </c>
      <c r="F117" s="44" t="s">
        <v>144</v>
      </c>
      <c r="G117" s="62">
        <v>1400023210</v>
      </c>
      <c r="H117" s="56">
        <v>244</v>
      </c>
      <c r="I117" s="56"/>
      <c r="J117" s="57"/>
      <c r="K117" s="57"/>
      <c r="L117" s="56">
        <v>225</v>
      </c>
      <c r="M117" s="89" t="s">
        <v>131</v>
      </c>
      <c r="N117" s="57">
        <f>SUMIFS(техфайл!$H$7:$H$4325,техфайл!$D$7:$D$4325,F117,техфайл!$E$7:$E$4325,G117,техфайл!$F$7:$F$4325,H117,техфайл!$G$7:$G$4325,L117,техфайл!$A$7:$A$4325,A117,техфайл!$K$7:$K$4325,M117)</f>
        <v>0</v>
      </c>
      <c r="O117" s="43"/>
      <c r="P117" s="56" t="str">
        <f t="shared" si="6"/>
        <v>90607011400023210244</v>
      </c>
    </row>
    <row r="118" spans="1:16" hidden="1" x14ac:dyDescent="0.3">
      <c r="A118" s="82">
        <v>35782891</v>
      </c>
      <c r="B118" s="191"/>
      <c r="C118" s="191"/>
      <c r="D118" s="191"/>
      <c r="E118" s="44">
        <v>906</v>
      </c>
      <c r="F118" s="44" t="s">
        <v>144</v>
      </c>
      <c r="G118" s="62">
        <v>1400023210</v>
      </c>
      <c r="H118" s="56">
        <v>244</v>
      </c>
      <c r="I118" s="56"/>
      <c r="J118" s="57"/>
      <c r="K118" s="57"/>
      <c r="L118" s="56">
        <v>226</v>
      </c>
      <c r="M118" s="89" t="s">
        <v>131</v>
      </c>
      <c r="N118" s="57">
        <f>SUMIFS(техфайл!$H$7:$H$4325,техфайл!$D$7:$D$4325,F118,техфайл!$E$7:$E$4325,G118,техфайл!$F$7:$F$4325,H118,техфайл!$G$7:$G$4325,L118,техфайл!$A$7:$A$4325,A118,техфайл!$K$7:$K$4325,M118)</f>
        <v>0</v>
      </c>
      <c r="O118" s="43"/>
      <c r="P118" s="56" t="str">
        <f t="shared" si="6"/>
        <v>90607011400023210244</v>
      </c>
    </row>
    <row r="119" spans="1:16" hidden="1" x14ac:dyDescent="0.3">
      <c r="A119" s="82">
        <v>35782891</v>
      </c>
      <c r="B119" s="191"/>
      <c r="C119" s="191"/>
      <c r="D119" s="191"/>
      <c r="E119" s="44">
        <v>906</v>
      </c>
      <c r="F119" s="44" t="s">
        <v>144</v>
      </c>
      <c r="G119" s="62">
        <v>1400023210</v>
      </c>
      <c r="H119" s="56">
        <v>244</v>
      </c>
      <c r="I119" s="56"/>
      <c r="J119" s="57"/>
      <c r="K119" s="57"/>
      <c r="L119" s="56">
        <v>310</v>
      </c>
      <c r="M119" s="89" t="s">
        <v>136</v>
      </c>
      <c r="N119" s="57">
        <f>SUMIFS(техфайл!$H$7:$H$4325,техфайл!$D$7:$D$4325,F119,техфайл!$E$7:$E$4325,G119,техфайл!$F$7:$F$4325,H119,техфайл!$G$7:$G$4325,L119,техфайл!$A$7:$A$4325,A119,техфайл!$K$7:$K$4325,M119)</f>
        <v>0</v>
      </c>
      <c r="O119" s="43"/>
      <c r="P119" s="56" t="str">
        <f t="shared" si="6"/>
        <v>90607011400023210244</v>
      </c>
    </row>
    <row r="120" spans="1:16" hidden="1" x14ac:dyDescent="0.3">
      <c r="A120" s="82">
        <v>35782891</v>
      </c>
      <c r="B120" s="191"/>
      <c r="C120" s="191"/>
      <c r="D120" s="191"/>
      <c r="E120" s="44">
        <v>906</v>
      </c>
      <c r="F120" s="44" t="s">
        <v>144</v>
      </c>
      <c r="G120" s="62">
        <v>1400023210</v>
      </c>
      <c r="H120" s="56">
        <v>244</v>
      </c>
      <c r="I120" s="56"/>
      <c r="J120" s="57"/>
      <c r="K120" s="57"/>
      <c r="L120" s="56">
        <v>342</v>
      </c>
      <c r="M120" s="89" t="s">
        <v>137</v>
      </c>
      <c r="N120" s="57">
        <f>SUMIFS(техфайл!$H$7:$H$4325,техфайл!$D$7:$D$4325,F120,техфайл!$E$7:$E$4325,G120,техфайл!$F$7:$F$4325,H120,техфайл!$G$7:$G$4325,L120,техфайл!$A$7:$A$4325,A120,техфайл!$K$7:$K$4325,M120)</f>
        <v>0</v>
      </c>
      <c r="O120" s="43"/>
      <c r="P120" s="56" t="str">
        <f t="shared" si="6"/>
        <v>90607011400023210244</v>
      </c>
    </row>
    <row r="121" spans="1:16" hidden="1" x14ac:dyDescent="0.3">
      <c r="A121" s="82">
        <v>35782891</v>
      </c>
      <c r="B121" s="191"/>
      <c r="C121" s="191"/>
      <c r="D121" s="191"/>
      <c r="E121" s="44">
        <v>906</v>
      </c>
      <c r="F121" s="44" t="s">
        <v>144</v>
      </c>
      <c r="G121" s="62">
        <v>1400023210</v>
      </c>
      <c r="H121" s="56">
        <v>244</v>
      </c>
      <c r="I121" s="56"/>
      <c r="J121" s="57"/>
      <c r="K121" s="57"/>
      <c r="L121" s="56">
        <v>344</v>
      </c>
      <c r="M121" s="89" t="s">
        <v>136</v>
      </c>
      <c r="N121" s="57">
        <f>SUMIFS(техфайл!$H$7:$H$4325,техфайл!$D$7:$D$4325,F121,техфайл!$E$7:$E$4325,G121,техфайл!$F$7:$F$4325,H121,техфайл!$G$7:$G$4325,L121,техфайл!$A$7:$A$4325,A121,техфайл!$K$7:$K$4325,M121)</f>
        <v>0</v>
      </c>
      <c r="O121" s="43"/>
      <c r="P121" s="56" t="str">
        <f t="shared" si="6"/>
        <v>90607011400023210244</v>
      </c>
    </row>
    <row r="122" spans="1:16" hidden="1" x14ac:dyDescent="0.3">
      <c r="A122" s="82">
        <v>35782891</v>
      </c>
      <c r="B122" s="191"/>
      <c r="C122" s="191"/>
      <c r="D122" s="191"/>
      <c r="E122" s="44">
        <v>906</v>
      </c>
      <c r="F122" s="44" t="s">
        <v>144</v>
      </c>
      <c r="G122" s="62">
        <v>1400023210</v>
      </c>
      <c r="H122" s="56">
        <v>244</v>
      </c>
      <c r="I122" s="56"/>
      <c r="J122" s="57"/>
      <c r="K122" s="57"/>
      <c r="L122" s="56">
        <v>346</v>
      </c>
      <c r="M122" s="89" t="s">
        <v>136</v>
      </c>
      <c r="N122" s="57">
        <f>SUMIFS(техфайл!$H$7:$H$4325,техфайл!$D$7:$D$4325,F122,техфайл!$E$7:$E$4325,G122,техфайл!$F$7:$F$4325,H122,техфайл!$G$7:$G$4325,L122,техфайл!$A$7:$A$4325,A122,техфайл!$K$7:$K$4325,M122)</f>
        <v>0</v>
      </c>
      <c r="O122" s="43"/>
      <c r="P122" s="56" t="str">
        <f t="shared" si="6"/>
        <v>90607011400023210244</v>
      </c>
    </row>
    <row r="123" spans="1:16" hidden="1" x14ac:dyDescent="0.3">
      <c r="A123" s="82">
        <v>35782891</v>
      </c>
      <c r="B123" s="191"/>
      <c r="C123" s="191"/>
      <c r="D123" s="191"/>
      <c r="E123" s="44">
        <v>906</v>
      </c>
      <c r="F123" s="44" t="s">
        <v>144</v>
      </c>
      <c r="G123" s="62">
        <v>1400023210</v>
      </c>
      <c r="H123" s="56">
        <v>851</v>
      </c>
      <c r="I123" s="56"/>
      <c r="J123" s="57">
        <f>SUMIFS(техфайл!$H$7:$H$4325,техфайл!$D$7:$D$4325,F123,техфайл!$E$7:$E$4325,G123,техфайл!$F$7:$F$4325,H123,техфайл!$A$7:$A$4325,A123)</f>
        <v>0</v>
      </c>
      <c r="K123" s="57"/>
      <c r="L123" s="56">
        <v>291</v>
      </c>
      <c r="M123" s="89" t="s">
        <v>138</v>
      </c>
      <c r="N123" s="57">
        <f>SUMIFS(техфайл!$H$7:$H$4325,техфайл!$D$7:$D$4325,F123,техфайл!$E$7:$E$4325,G123,техфайл!$F$7:$F$4325,H123,техфайл!$G$7:$G$4325,L123,техфайл!$A$7:$A$4325,A123,техфайл!$K$7:$K$4325,M123)</f>
        <v>0</v>
      </c>
      <c r="O123" s="43"/>
      <c r="P123" s="56" t="str">
        <f t="shared" si="6"/>
        <v>90607011400023210851</v>
      </c>
    </row>
    <row r="124" spans="1:16" hidden="1" x14ac:dyDescent="0.3">
      <c r="A124" s="82">
        <v>35782891</v>
      </c>
      <c r="B124" s="191"/>
      <c r="C124" s="191"/>
      <c r="D124" s="191"/>
      <c r="E124" s="44">
        <v>906</v>
      </c>
      <c r="F124" s="44" t="s">
        <v>174</v>
      </c>
      <c r="G124" s="62">
        <v>1400005000</v>
      </c>
      <c r="H124" s="56">
        <v>112</v>
      </c>
      <c r="I124" s="56"/>
      <c r="J124" s="57">
        <f>SUMIFS(техфайл!$H$7:$H$4325,техфайл!$D$7:$D$4325,F124,техфайл!$E$7:$E$4325,G124,техфайл!$F$7:$F$4325,H124,техфайл!$A$7:$A$4325,A124)</f>
        <v>0</v>
      </c>
      <c r="K124" s="57"/>
      <c r="L124" s="56">
        <v>212</v>
      </c>
      <c r="M124" s="89" t="s">
        <v>175</v>
      </c>
      <c r="N124" s="57">
        <f>SUMIFS(техфайл!$H$7:$H$4325,техфайл!$D$7:$D$4325,F124,техфайл!$E$7:$E$4325,G124,техфайл!$F$7:$F$4325,H124,техфайл!$G$7:$G$4325,L124,техфайл!$A$7:$A$4325,A124,техфайл!$K$7:$K$4325,M124)</f>
        <v>0</v>
      </c>
      <c r="O124" s="43"/>
      <c r="P124" s="56" t="str">
        <f t="shared" si="6"/>
        <v>90607051400005000112</v>
      </c>
    </row>
    <row r="125" spans="1:16" hidden="1" x14ac:dyDescent="0.3">
      <c r="A125" s="82">
        <v>35782891</v>
      </c>
      <c r="B125" s="192"/>
      <c r="C125" s="192"/>
      <c r="D125" s="192"/>
      <c r="E125" s="44">
        <v>906</v>
      </c>
      <c r="F125" s="44" t="s">
        <v>174</v>
      </c>
      <c r="G125" s="62">
        <v>1400005000</v>
      </c>
      <c r="H125" s="56">
        <v>244</v>
      </c>
      <c r="I125" s="56"/>
      <c r="J125" s="57">
        <f>SUMIFS(техфайл!$H$7:$H$4325,техфайл!$D$7:$D$4325,F125,техфайл!$E$7:$E$4325,G125,техфайл!$F$7:$F$4325,H125,техфайл!$A$7:$A$4325,A125)</f>
        <v>0</v>
      </c>
      <c r="K125" s="57"/>
      <c r="L125" s="56">
        <v>226</v>
      </c>
      <c r="M125" s="89" t="s">
        <v>175</v>
      </c>
      <c r="N125" s="57">
        <f>SUMIFS(техфайл!$H$7:$H$4325,техфайл!$D$7:$D$4325,F125,техфайл!$E$7:$E$4325,G125,техфайл!$F$7:$F$4325,H125,техфайл!$G$7:$G$4325,L125,техфайл!$A$7:$A$4325,A125,техфайл!$K$7:$K$4325,M125)</f>
        <v>0</v>
      </c>
      <c r="O125" s="43"/>
      <c r="P125" s="56" t="str">
        <f t="shared" si="6"/>
        <v>90607051400005000244</v>
      </c>
    </row>
    <row r="126" spans="1:16" ht="18.75" hidden="1" customHeight="1" x14ac:dyDescent="0.3">
      <c r="A126" s="82">
        <v>35063750</v>
      </c>
      <c r="B126" s="190" t="s">
        <v>480</v>
      </c>
      <c r="C126" s="190" t="s">
        <v>353</v>
      </c>
      <c r="D126" s="190" t="str">
        <f>VLOOKUP($A126, Учреждения!$B$4:$F$292, 3, FALSE)</f>
        <v>ГКДОУ "ДЕТСКИЙ САД № 13 "ТЕРЕМОК" Г.О. ГОРЛОВКА" ДНР</v>
      </c>
      <c r="E126" s="81" t="s">
        <v>140</v>
      </c>
      <c r="F126" s="81" t="s">
        <v>140</v>
      </c>
      <c r="G126" s="81" t="s">
        <v>140</v>
      </c>
      <c r="H126" s="81" t="s">
        <v>140</v>
      </c>
      <c r="I126" s="81" t="s">
        <v>140</v>
      </c>
      <c r="J126" s="81" t="s">
        <v>140</v>
      </c>
      <c r="K126" s="80">
        <f>SUM(J127:J142)</f>
        <v>0</v>
      </c>
      <c r="L126" s="56"/>
      <c r="M126" s="89"/>
      <c r="N126" s="57"/>
      <c r="O126" s="43"/>
      <c r="P126" s="85"/>
    </row>
    <row r="127" spans="1:16" ht="18.75" hidden="1" customHeight="1" x14ac:dyDescent="0.3">
      <c r="A127" s="82">
        <v>35063750</v>
      </c>
      <c r="B127" s="191"/>
      <c r="C127" s="191"/>
      <c r="D127" s="191"/>
      <c r="E127" s="44">
        <v>906</v>
      </c>
      <c r="F127" s="44" t="s">
        <v>144</v>
      </c>
      <c r="G127" s="62">
        <v>1400023210</v>
      </c>
      <c r="H127" s="56" t="s">
        <v>168</v>
      </c>
      <c r="I127" s="56"/>
      <c r="J127" s="57">
        <f>SUMIFS(техфайл!$H$7:$H$4325,техфайл!$D$7:$D$4325,F127,техфайл!$E$7:$E$4325,G127,техфайл!$F$7:$F$4325,H127,техфайл!$A$7:$A$4325,A127)</f>
        <v>0</v>
      </c>
      <c r="K127" s="57"/>
      <c r="L127" s="56">
        <v>211</v>
      </c>
      <c r="M127" s="89" t="s">
        <v>172</v>
      </c>
      <c r="N127" s="57">
        <f>SUMIFS(техфайл!$H$7:$H$4325,техфайл!$D$7:$D$4325,F127,техфайл!$E$7:$E$4325,G127,техфайл!$F$7:$F$4325,H127,техфайл!$G$7:$G$4325,L127,техфайл!$A$7:$A$4325,A127,техфайл!$K$7:$K$4325,M127)+SUMIFS(техфайл!$H$7:$H$4325,техфайл!$D$7:$D$4325,F127,техфайл!$E$7:$E$4325,G127,техфайл!$F$7:$F$4325,H127,техфайл!$G$7:$G$4325,266,техфайл!$A$7:$A$4325,A127,техфайл!$K$7:$K$4325,M127)</f>
        <v>0</v>
      </c>
      <c r="O127" s="43"/>
      <c r="P127" s="56" t="str">
        <f t="shared" ref="P127:P142" si="7">E127&amp;F127&amp;SUBSTITUTE(G127," ","")&amp;H127</f>
        <v>90607011400023210111</v>
      </c>
    </row>
    <row r="128" spans="1:16" hidden="1" x14ac:dyDescent="0.3">
      <c r="A128" s="82">
        <v>35063750</v>
      </c>
      <c r="B128" s="191"/>
      <c r="C128" s="191"/>
      <c r="D128" s="191"/>
      <c r="E128" s="44">
        <v>906</v>
      </c>
      <c r="F128" s="44" t="s">
        <v>144</v>
      </c>
      <c r="G128" s="62">
        <v>1400023210</v>
      </c>
      <c r="H128" s="56" t="s">
        <v>170</v>
      </c>
      <c r="I128" s="56"/>
      <c r="J128" s="57">
        <f>SUMIFS(техфайл!$H$7:$H$4325,техфайл!$D$7:$D$4325,F128,техфайл!$E$7:$E$4325,G128,техфайл!$F$7:$F$4325,H128,техфайл!$A$7:$A$4325,A128)</f>
        <v>0</v>
      </c>
      <c r="K128" s="57"/>
      <c r="L128" s="56">
        <v>213</v>
      </c>
      <c r="M128" s="89" t="s">
        <v>173</v>
      </c>
      <c r="N128" s="57">
        <f>SUMIFS(техфайл!$H$7:$H$4325,техфайл!$D$7:$D$4325,F128,техфайл!$E$7:$E$4325,G128,техфайл!$F$7:$F$4325,H128,техфайл!$G$7:$G$4325,L128,техфайл!$A$7:$A$4325,A128,техфайл!$K$7:$K$4325,M128)</f>
        <v>0</v>
      </c>
      <c r="O128" s="43"/>
      <c r="P128" s="56" t="str">
        <f t="shared" si="7"/>
        <v>90607011400023210119</v>
      </c>
    </row>
    <row r="129" spans="1:16" hidden="1" x14ac:dyDescent="0.3">
      <c r="A129" s="82">
        <v>35063750</v>
      </c>
      <c r="B129" s="191"/>
      <c r="C129" s="191"/>
      <c r="D129" s="191"/>
      <c r="E129" s="44">
        <v>906</v>
      </c>
      <c r="F129" s="44" t="s">
        <v>144</v>
      </c>
      <c r="G129" s="62">
        <v>1400023210</v>
      </c>
      <c r="H129" s="56">
        <v>244</v>
      </c>
      <c r="I129" s="56"/>
      <c r="J129" s="57">
        <f>SUMIFS(техфайл!$H$7:$H$4325,техфайл!$D$7:$D$4325,F129,техфайл!$E$7:$E$4325,G129,техфайл!$F$7:$F$4325,H129,техфайл!$A$7:$A$4325,A129)</f>
        <v>0</v>
      </c>
      <c r="K129" s="57"/>
      <c r="L129" s="56">
        <v>221</v>
      </c>
      <c r="M129" s="89" t="s">
        <v>131</v>
      </c>
      <c r="N129" s="57">
        <f>SUMIFS(техфайл!$H$7:$H$4325,техфайл!$D$7:$D$4325,F129,техфайл!$E$7:$E$4325,G129,техфайл!$F$7:$F$4325,H129,техфайл!$G$7:$G$4325,L129,техфайл!$A$7:$A$4325,A129,техфайл!$K$7:$K$4325,M129)</f>
        <v>0</v>
      </c>
      <c r="O129" s="43"/>
      <c r="P129" s="56" t="str">
        <f t="shared" si="7"/>
        <v>90607011400023210244</v>
      </c>
    </row>
    <row r="130" spans="1:16" hidden="1" x14ac:dyDescent="0.3">
      <c r="A130" s="82">
        <v>35063750</v>
      </c>
      <c r="B130" s="191"/>
      <c r="C130" s="191"/>
      <c r="D130" s="191"/>
      <c r="E130" s="44">
        <v>906</v>
      </c>
      <c r="F130" s="44" t="s">
        <v>144</v>
      </c>
      <c r="G130" s="62">
        <v>1400023210</v>
      </c>
      <c r="H130" s="56">
        <v>247</v>
      </c>
      <c r="I130" s="56"/>
      <c r="J130" s="57">
        <f>SUMIFS(техфайл!$H$7:$H$4325,техфайл!$D$7:$D$4325,F130,техфайл!$E$7:$E$4325,G130,техфайл!$F$7:$F$4325,H130,техфайл!$A$7:$A$4325,A130)</f>
        <v>0</v>
      </c>
      <c r="K130" s="57"/>
      <c r="L130" s="56">
        <v>223</v>
      </c>
      <c r="M130" s="89" t="s">
        <v>132</v>
      </c>
      <c r="N130" s="57">
        <f>SUMIFS(техфайл!$H$7:$H$4325,техфайл!$D$7:$D$4325,F130,техфайл!$E$7:$E$4325,G130,техфайл!$F$7:$F$4325,H130,техфайл!$G$7:$G$4325,L130,техфайл!$A$7:$A$4325,A130,техфайл!$K$7:$K$4325,M130)</f>
        <v>0</v>
      </c>
      <c r="O130" s="43"/>
      <c r="P130" s="56" t="str">
        <f t="shared" si="7"/>
        <v>90607011400023210247</v>
      </c>
    </row>
    <row r="131" spans="1:16" hidden="1" x14ac:dyDescent="0.3">
      <c r="A131" s="82">
        <v>35063750</v>
      </c>
      <c r="B131" s="191"/>
      <c r="C131" s="191"/>
      <c r="D131" s="191"/>
      <c r="E131" s="44">
        <v>906</v>
      </c>
      <c r="F131" s="44" t="s">
        <v>144</v>
      </c>
      <c r="G131" s="62">
        <v>1400023210</v>
      </c>
      <c r="H131" s="56">
        <v>244</v>
      </c>
      <c r="I131" s="56"/>
      <c r="J131" s="57"/>
      <c r="K131" s="57"/>
      <c r="L131" s="56">
        <v>223</v>
      </c>
      <c r="M131" s="89" t="s">
        <v>133</v>
      </c>
      <c r="N131" s="57">
        <f>SUMIFS(техфайл!$H$7:$H$4325,техфайл!$D$7:$D$4325,F131,техфайл!$E$7:$E$4325,G131,техфайл!$F$7:$F$4325,H131,техфайл!$G$7:$G$4325,L131,техфайл!$A$7:$A$4325,A131,техфайл!$K$7:$K$4325,M131)</f>
        <v>0</v>
      </c>
      <c r="O131" s="43"/>
      <c r="P131" s="56" t="str">
        <f t="shared" si="7"/>
        <v>90607011400023210244</v>
      </c>
    </row>
    <row r="132" spans="1:16" hidden="1" x14ac:dyDescent="0.3">
      <c r="A132" s="82">
        <v>35063750</v>
      </c>
      <c r="B132" s="191"/>
      <c r="C132" s="191"/>
      <c r="D132" s="191"/>
      <c r="E132" s="44">
        <v>906</v>
      </c>
      <c r="F132" s="44" t="s">
        <v>144</v>
      </c>
      <c r="G132" s="62">
        <v>1400023210</v>
      </c>
      <c r="H132" s="56">
        <v>247</v>
      </c>
      <c r="I132" s="56"/>
      <c r="J132" s="57"/>
      <c r="K132" s="57"/>
      <c r="L132" s="56">
        <v>223</v>
      </c>
      <c r="M132" s="89" t="s">
        <v>134</v>
      </c>
      <c r="N132" s="57">
        <f>SUMIFS(техфайл!$H$7:$H$4325,техфайл!$D$7:$D$4325,F132,техфайл!$E$7:$E$4325,G132,техфайл!$F$7:$F$4325,H132,техфайл!$G$7:$G$4325,L132,техфайл!$A$7:$A$4325,A132,техфайл!$K$7:$K$4325,M132)</f>
        <v>0</v>
      </c>
      <c r="O132" s="43"/>
      <c r="P132" s="56" t="str">
        <f t="shared" si="7"/>
        <v>90607011400023210247</v>
      </c>
    </row>
    <row r="133" spans="1:16" hidden="1" x14ac:dyDescent="0.3">
      <c r="A133" s="82">
        <v>35063750</v>
      </c>
      <c r="B133" s="191"/>
      <c r="C133" s="191"/>
      <c r="D133" s="191"/>
      <c r="E133" s="44">
        <v>906</v>
      </c>
      <c r="F133" s="44" t="s">
        <v>144</v>
      </c>
      <c r="G133" s="62">
        <v>1400023210</v>
      </c>
      <c r="H133" s="56">
        <v>247</v>
      </c>
      <c r="I133" s="56"/>
      <c r="J133" s="57"/>
      <c r="K133" s="57"/>
      <c r="L133" s="56">
        <v>223</v>
      </c>
      <c r="M133" s="89" t="s">
        <v>135</v>
      </c>
      <c r="N133" s="57">
        <f>SUMIFS(техфайл!$H$7:$H$4325,техфайл!$D$7:$D$4325,F133,техфайл!$E$7:$E$4325,G133,техфайл!$F$7:$F$4325,H133,техфайл!$G$7:$G$4325,L133,техфайл!$A$7:$A$4325,A133,техфайл!$K$7:$K$4325,M133)</f>
        <v>0</v>
      </c>
      <c r="O133" s="43"/>
      <c r="P133" s="56" t="str">
        <f t="shared" si="7"/>
        <v>90607011400023210247</v>
      </c>
    </row>
    <row r="134" spans="1:16" hidden="1" x14ac:dyDescent="0.3">
      <c r="A134" s="82">
        <v>35063750</v>
      </c>
      <c r="B134" s="191"/>
      <c r="C134" s="191"/>
      <c r="D134" s="191"/>
      <c r="E134" s="44">
        <v>906</v>
      </c>
      <c r="F134" s="44" t="s">
        <v>144</v>
      </c>
      <c r="G134" s="62">
        <v>1400023210</v>
      </c>
      <c r="H134" s="56">
        <v>244</v>
      </c>
      <c r="I134" s="56"/>
      <c r="J134" s="57"/>
      <c r="K134" s="57"/>
      <c r="L134" s="56">
        <v>225</v>
      </c>
      <c r="M134" s="89" t="s">
        <v>131</v>
      </c>
      <c r="N134" s="57">
        <f>SUMIFS(техфайл!$H$7:$H$4325,техфайл!$D$7:$D$4325,F134,техфайл!$E$7:$E$4325,G134,техфайл!$F$7:$F$4325,H134,техфайл!$G$7:$G$4325,L134,техфайл!$A$7:$A$4325,A134,техфайл!$K$7:$K$4325,M134)</f>
        <v>0</v>
      </c>
      <c r="O134" s="43"/>
      <c r="P134" s="56" t="str">
        <f t="shared" si="7"/>
        <v>90607011400023210244</v>
      </c>
    </row>
    <row r="135" spans="1:16" hidden="1" x14ac:dyDescent="0.3">
      <c r="A135" s="82">
        <v>35063750</v>
      </c>
      <c r="B135" s="191"/>
      <c r="C135" s="191"/>
      <c r="D135" s="191"/>
      <c r="E135" s="44">
        <v>906</v>
      </c>
      <c r="F135" s="44" t="s">
        <v>144</v>
      </c>
      <c r="G135" s="62">
        <v>1400023210</v>
      </c>
      <c r="H135" s="56">
        <v>244</v>
      </c>
      <c r="I135" s="56"/>
      <c r="J135" s="57"/>
      <c r="K135" s="57"/>
      <c r="L135" s="56">
        <v>226</v>
      </c>
      <c r="M135" s="89" t="s">
        <v>131</v>
      </c>
      <c r="N135" s="57">
        <f>SUMIFS(техфайл!$H$7:$H$4325,техфайл!$D$7:$D$4325,F135,техфайл!$E$7:$E$4325,G135,техфайл!$F$7:$F$4325,H135,техфайл!$G$7:$G$4325,L135,техфайл!$A$7:$A$4325,A135,техфайл!$K$7:$K$4325,M135)</f>
        <v>0</v>
      </c>
      <c r="O135" s="43"/>
      <c r="P135" s="56" t="str">
        <f t="shared" si="7"/>
        <v>90607011400023210244</v>
      </c>
    </row>
    <row r="136" spans="1:16" hidden="1" x14ac:dyDescent="0.3">
      <c r="A136" s="82">
        <v>35063750</v>
      </c>
      <c r="B136" s="191"/>
      <c r="C136" s="191"/>
      <c r="D136" s="191"/>
      <c r="E136" s="44">
        <v>906</v>
      </c>
      <c r="F136" s="44" t="s">
        <v>144</v>
      </c>
      <c r="G136" s="62">
        <v>1400023210</v>
      </c>
      <c r="H136" s="56">
        <v>244</v>
      </c>
      <c r="I136" s="56"/>
      <c r="J136" s="57"/>
      <c r="K136" s="57"/>
      <c r="L136" s="56">
        <v>310</v>
      </c>
      <c r="M136" s="89" t="s">
        <v>136</v>
      </c>
      <c r="N136" s="57">
        <f>SUMIFS(техфайл!$H$7:$H$4325,техфайл!$D$7:$D$4325,F136,техфайл!$E$7:$E$4325,G136,техфайл!$F$7:$F$4325,H136,техфайл!$G$7:$G$4325,L136,техфайл!$A$7:$A$4325,A136,техфайл!$K$7:$K$4325,M136)</f>
        <v>0</v>
      </c>
      <c r="O136" s="43"/>
      <c r="P136" s="56" t="str">
        <f t="shared" si="7"/>
        <v>90607011400023210244</v>
      </c>
    </row>
    <row r="137" spans="1:16" hidden="1" x14ac:dyDescent="0.3">
      <c r="A137" s="82">
        <v>35063750</v>
      </c>
      <c r="B137" s="191"/>
      <c r="C137" s="191"/>
      <c r="D137" s="191"/>
      <c r="E137" s="44">
        <v>906</v>
      </c>
      <c r="F137" s="44" t="s">
        <v>144</v>
      </c>
      <c r="G137" s="62">
        <v>1400023210</v>
      </c>
      <c r="H137" s="56">
        <v>244</v>
      </c>
      <c r="I137" s="56"/>
      <c r="J137" s="57"/>
      <c r="K137" s="57"/>
      <c r="L137" s="56">
        <v>342</v>
      </c>
      <c r="M137" s="89" t="s">
        <v>137</v>
      </c>
      <c r="N137" s="57">
        <f>SUMIFS(техфайл!$H$7:$H$4325,техфайл!$D$7:$D$4325,F137,техфайл!$E$7:$E$4325,G137,техфайл!$F$7:$F$4325,H137,техфайл!$G$7:$G$4325,L137,техфайл!$A$7:$A$4325,A137,техфайл!$K$7:$K$4325,M137)</f>
        <v>0</v>
      </c>
      <c r="O137" s="43"/>
      <c r="P137" s="56" t="str">
        <f t="shared" si="7"/>
        <v>90607011400023210244</v>
      </c>
    </row>
    <row r="138" spans="1:16" hidden="1" x14ac:dyDescent="0.3">
      <c r="A138" s="82">
        <v>35063750</v>
      </c>
      <c r="B138" s="191"/>
      <c r="C138" s="191"/>
      <c r="D138" s="191"/>
      <c r="E138" s="44">
        <v>906</v>
      </c>
      <c r="F138" s="44" t="s">
        <v>144</v>
      </c>
      <c r="G138" s="62">
        <v>1400023210</v>
      </c>
      <c r="H138" s="56">
        <v>244</v>
      </c>
      <c r="I138" s="56"/>
      <c r="J138" s="57"/>
      <c r="K138" s="57"/>
      <c r="L138" s="56">
        <v>344</v>
      </c>
      <c r="M138" s="89" t="s">
        <v>136</v>
      </c>
      <c r="N138" s="57">
        <f>SUMIFS(техфайл!$H$7:$H$4325,техфайл!$D$7:$D$4325,F138,техфайл!$E$7:$E$4325,G138,техфайл!$F$7:$F$4325,H138,техфайл!$G$7:$G$4325,L138,техфайл!$A$7:$A$4325,A138,техфайл!$K$7:$K$4325,M138)</f>
        <v>0</v>
      </c>
      <c r="O138" s="43"/>
      <c r="P138" s="56" t="str">
        <f t="shared" si="7"/>
        <v>90607011400023210244</v>
      </c>
    </row>
    <row r="139" spans="1:16" hidden="1" x14ac:dyDescent="0.3">
      <c r="A139" s="82">
        <v>35063750</v>
      </c>
      <c r="B139" s="191"/>
      <c r="C139" s="191"/>
      <c r="D139" s="191"/>
      <c r="E139" s="44">
        <v>906</v>
      </c>
      <c r="F139" s="44" t="s">
        <v>144</v>
      </c>
      <c r="G139" s="62">
        <v>1400023210</v>
      </c>
      <c r="H139" s="56">
        <v>244</v>
      </c>
      <c r="I139" s="56"/>
      <c r="J139" s="57"/>
      <c r="K139" s="57"/>
      <c r="L139" s="56">
        <v>346</v>
      </c>
      <c r="M139" s="89" t="s">
        <v>136</v>
      </c>
      <c r="N139" s="57">
        <f>SUMIFS(техфайл!$H$7:$H$4325,техфайл!$D$7:$D$4325,F139,техфайл!$E$7:$E$4325,G139,техфайл!$F$7:$F$4325,H139,техфайл!$G$7:$G$4325,L139,техфайл!$A$7:$A$4325,A139,техфайл!$K$7:$K$4325,M139)</f>
        <v>0</v>
      </c>
      <c r="O139" s="43"/>
      <c r="P139" s="56" t="str">
        <f t="shared" si="7"/>
        <v>90607011400023210244</v>
      </c>
    </row>
    <row r="140" spans="1:16" hidden="1" x14ac:dyDescent="0.3">
      <c r="A140" s="82">
        <v>35063750</v>
      </c>
      <c r="B140" s="191"/>
      <c r="C140" s="191"/>
      <c r="D140" s="191"/>
      <c r="E140" s="44">
        <v>906</v>
      </c>
      <c r="F140" s="44" t="s">
        <v>144</v>
      </c>
      <c r="G140" s="62">
        <v>1400023210</v>
      </c>
      <c r="H140" s="56">
        <v>851</v>
      </c>
      <c r="I140" s="56"/>
      <c r="J140" s="57">
        <f>SUMIFS(техфайл!$H$7:$H$4325,техфайл!$D$7:$D$4325,F140,техфайл!$E$7:$E$4325,G140,техфайл!$F$7:$F$4325,H140,техфайл!$A$7:$A$4325,A140)</f>
        <v>0</v>
      </c>
      <c r="K140" s="57"/>
      <c r="L140" s="56">
        <v>291</v>
      </c>
      <c r="M140" s="89" t="s">
        <v>138</v>
      </c>
      <c r="N140" s="57">
        <f>SUMIFS(техфайл!$H$7:$H$4325,техфайл!$D$7:$D$4325,F140,техфайл!$E$7:$E$4325,G140,техфайл!$F$7:$F$4325,H140,техфайл!$G$7:$G$4325,L140,техфайл!$A$7:$A$4325,A140,техфайл!$K$7:$K$4325,M140)</f>
        <v>0</v>
      </c>
      <c r="O140" s="43"/>
      <c r="P140" s="56" t="str">
        <f t="shared" si="7"/>
        <v>90607011400023210851</v>
      </c>
    </row>
    <row r="141" spans="1:16" hidden="1" x14ac:dyDescent="0.3">
      <c r="A141" s="82">
        <v>35063750</v>
      </c>
      <c r="B141" s="191"/>
      <c r="C141" s="191"/>
      <c r="D141" s="191"/>
      <c r="E141" s="44">
        <v>906</v>
      </c>
      <c r="F141" s="44" t="s">
        <v>174</v>
      </c>
      <c r="G141" s="62">
        <v>1400005000</v>
      </c>
      <c r="H141" s="56">
        <v>112</v>
      </c>
      <c r="I141" s="56"/>
      <c r="J141" s="57">
        <f>SUMIFS(техфайл!$H$7:$H$4325,техфайл!$D$7:$D$4325,F141,техфайл!$E$7:$E$4325,G141,техфайл!$F$7:$F$4325,H141,техфайл!$A$7:$A$4325,A141)</f>
        <v>0</v>
      </c>
      <c r="K141" s="57"/>
      <c r="L141" s="56">
        <v>212</v>
      </c>
      <c r="M141" s="89" t="s">
        <v>175</v>
      </c>
      <c r="N141" s="57">
        <f>SUMIFS(техфайл!$H$7:$H$4325,техфайл!$D$7:$D$4325,F141,техфайл!$E$7:$E$4325,G141,техфайл!$F$7:$F$4325,H141,техфайл!$G$7:$G$4325,L141,техфайл!$A$7:$A$4325,A141,техфайл!$K$7:$K$4325,M141)</f>
        <v>0</v>
      </c>
      <c r="O141" s="43"/>
      <c r="P141" s="56" t="str">
        <f t="shared" si="7"/>
        <v>90607051400005000112</v>
      </c>
    </row>
    <row r="142" spans="1:16" hidden="1" x14ac:dyDescent="0.3">
      <c r="A142" s="82">
        <v>35063750</v>
      </c>
      <c r="B142" s="192"/>
      <c r="C142" s="192"/>
      <c r="D142" s="192"/>
      <c r="E142" s="44">
        <v>906</v>
      </c>
      <c r="F142" s="44" t="s">
        <v>174</v>
      </c>
      <c r="G142" s="62">
        <v>1400005000</v>
      </c>
      <c r="H142" s="56">
        <v>244</v>
      </c>
      <c r="I142" s="56"/>
      <c r="J142" s="57">
        <f>SUMIFS(техфайл!$H$7:$H$4325,техфайл!$D$7:$D$4325,F142,техфайл!$E$7:$E$4325,G142,техфайл!$F$7:$F$4325,H142,техфайл!$A$7:$A$4325,A142)</f>
        <v>0</v>
      </c>
      <c r="K142" s="57"/>
      <c r="L142" s="56">
        <v>226</v>
      </c>
      <c r="M142" s="89" t="s">
        <v>175</v>
      </c>
      <c r="N142" s="57">
        <f>SUMIFS(техфайл!$H$7:$H$4325,техфайл!$D$7:$D$4325,F142,техфайл!$E$7:$E$4325,G142,техфайл!$F$7:$F$4325,H142,техфайл!$G$7:$G$4325,L142,техфайл!$A$7:$A$4325,A142,техфайл!$K$7:$K$4325,M142)</f>
        <v>0</v>
      </c>
      <c r="O142" s="43"/>
      <c r="P142" s="56" t="str">
        <f t="shared" si="7"/>
        <v>90607051400005000244</v>
      </c>
    </row>
    <row r="143" spans="1:16" ht="18.75" hidden="1" customHeight="1" x14ac:dyDescent="0.3">
      <c r="A143" s="82">
        <v>35626809</v>
      </c>
      <c r="B143" s="190" t="s">
        <v>481</v>
      </c>
      <c r="C143" s="190" t="s">
        <v>354</v>
      </c>
      <c r="D143" s="190" t="str">
        <f>VLOOKUP($A143, Учреждения!$B$4:$F$292, 3, FALSE)</f>
        <v>ГКДОУ "ДЕТСКИЙ САД № 14 "ЗВЕЗДОЧКА" Г.О. ГОРЛОВКА" ДНР</v>
      </c>
      <c r="E143" s="81" t="s">
        <v>140</v>
      </c>
      <c r="F143" s="81" t="s">
        <v>140</v>
      </c>
      <c r="G143" s="81" t="s">
        <v>140</v>
      </c>
      <c r="H143" s="81" t="s">
        <v>140</v>
      </c>
      <c r="I143" s="81" t="s">
        <v>140</v>
      </c>
      <c r="J143" s="81" t="s">
        <v>140</v>
      </c>
      <c r="K143" s="80">
        <f>SUM(J144:J159)</f>
        <v>0</v>
      </c>
      <c r="L143" s="56"/>
      <c r="M143" s="89"/>
      <c r="N143" s="57"/>
      <c r="O143" s="43"/>
      <c r="P143" s="85"/>
    </row>
    <row r="144" spans="1:16" ht="18.75" hidden="1" customHeight="1" x14ac:dyDescent="0.3">
      <c r="A144" s="82">
        <v>35626809</v>
      </c>
      <c r="B144" s="191"/>
      <c r="C144" s="191"/>
      <c r="D144" s="191"/>
      <c r="E144" s="44">
        <v>906</v>
      </c>
      <c r="F144" s="44" t="s">
        <v>144</v>
      </c>
      <c r="G144" s="62">
        <v>1400023210</v>
      </c>
      <c r="H144" s="56" t="s">
        <v>168</v>
      </c>
      <c r="I144" s="56"/>
      <c r="J144" s="57">
        <f>SUMIFS(техфайл!$H$7:$H$4325,техфайл!$D$7:$D$4325,F144,техфайл!$E$7:$E$4325,G144,техфайл!$F$7:$F$4325,H144,техфайл!$A$7:$A$4325,A144)</f>
        <v>0</v>
      </c>
      <c r="K144" s="57"/>
      <c r="L144" s="56">
        <v>211</v>
      </c>
      <c r="M144" s="89" t="s">
        <v>172</v>
      </c>
      <c r="N144" s="57">
        <f>SUMIFS(техфайл!$H$7:$H$4325,техфайл!$D$7:$D$4325,F144,техфайл!$E$7:$E$4325,G144,техфайл!$F$7:$F$4325,H144,техфайл!$G$7:$G$4325,L144,техфайл!$A$7:$A$4325,A144,техфайл!$K$7:$K$4325,M144)+SUMIFS(техфайл!$H$7:$H$4325,техфайл!$D$7:$D$4325,F144,техфайл!$E$7:$E$4325,G144,техфайл!$F$7:$F$4325,H144,техфайл!$G$7:$G$4325,266,техфайл!$A$7:$A$4325,A144,техфайл!$K$7:$K$4325,M144)</f>
        <v>0</v>
      </c>
      <c r="O144" s="43"/>
      <c r="P144" s="56" t="str">
        <f t="shared" ref="P144:P159" si="8">E144&amp;F144&amp;SUBSTITUTE(G144," ","")&amp;H144</f>
        <v>90607011400023210111</v>
      </c>
    </row>
    <row r="145" spans="1:16" hidden="1" x14ac:dyDescent="0.3">
      <c r="A145" s="82">
        <v>35626809</v>
      </c>
      <c r="B145" s="191"/>
      <c r="C145" s="191"/>
      <c r="D145" s="191"/>
      <c r="E145" s="44">
        <v>906</v>
      </c>
      <c r="F145" s="44" t="s">
        <v>144</v>
      </c>
      <c r="G145" s="62">
        <v>1400023210</v>
      </c>
      <c r="H145" s="56" t="s">
        <v>170</v>
      </c>
      <c r="I145" s="56"/>
      <c r="J145" s="57">
        <f>SUMIFS(техфайл!$H$7:$H$4325,техфайл!$D$7:$D$4325,F145,техфайл!$E$7:$E$4325,G145,техфайл!$F$7:$F$4325,H145,техфайл!$A$7:$A$4325,A145)</f>
        <v>0</v>
      </c>
      <c r="K145" s="57"/>
      <c r="L145" s="56">
        <v>213</v>
      </c>
      <c r="M145" s="89" t="s">
        <v>173</v>
      </c>
      <c r="N145" s="57">
        <f>SUMIFS(техфайл!$H$7:$H$4325,техфайл!$D$7:$D$4325,F145,техфайл!$E$7:$E$4325,G145,техфайл!$F$7:$F$4325,H145,техфайл!$G$7:$G$4325,L145,техфайл!$A$7:$A$4325,A145,техфайл!$K$7:$K$4325,M145)</f>
        <v>0</v>
      </c>
      <c r="O145" s="43"/>
      <c r="P145" s="56" t="str">
        <f t="shared" si="8"/>
        <v>90607011400023210119</v>
      </c>
    </row>
    <row r="146" spans="1:16" hidden="1" x14ac:dyDescent="0.3">
      <c r="A146" s="82">
        <v>35626809</v>
      </c>
      <c r="B146" s="191"/>
      <c r="C146" s="191"/>
      <c r="D146" s="191"/>
      <c r="E146" s="44">
        <v>906</v>
      </c>
      <c r="F146" s="44" t="s">
        <v>144</v>
      </c>
      <c r="G146" s="62">
        <v>1400023210</v>
      </c>
      <c r="H146" s="56">
        <v>244</v>
      </c>
      <c r="I146" s="56"/>
      <c r="J146" s="57">
        <f>SUMIFS(техфайл!$H$7:$H$4325,техфайл!$D$7:$D$4325,F146,техфайл!$E$7:$E$4325,G146,техфайл!$F$7:$F$4325,H146,техфайл!$A$7:$A$4325,A146)</f>
        <v>0</v>
      </c>
      <c r="K146" s="57"/>
      <c r="L146" s="56">
        <v>221</v>
      </c>
      <c r="M146" s="89" t="s">
        <v>131</v>
      </c>
      <c r="N146" s="57">
        <f>SUMIFS(техфайл!$H$7:$H$4325,техфайл!$D$7:$D$4325,F146,техфайл!$E$7:$E$4325,G146,техфайл!$F$7:$F$4325,H146,техфайл!$G$7:$G$4325,L146,техфайл!$A$7:$A$4325,A146,техфайл!$K$7:$K$4325,M146)</f>
        <v>0</v>
      </c>
      <c r="O146" s="43"/>
      <c r="P146" s="56" t="str">
        <f t="shared" si="8"/>
        <v>90607011400023210244</v>
      </c>
    </row>
    <row r="147" spans="1:16" hidden="1" x14ac:dyDescent="0.3">
      <c r="A147" s="82">
        <v>35626809</v>
      </c>
      <c r="B147" s="191"/>
      <c r="C147" s="191"/>
      <c r="D147" s="191"/>
      <c r="E147" s="44">
        <v>906</v>
      </c>
      <c r="F147" s="44" t="s">
        <v>144</v>
      </c>
      <c r="G147" s="62">
        <v>1400023210</v>
      </c>
      <c r="H147" s="56">
        <v>247</v>
      </c>
      <c r="I147" s="56"/>
      <c r="J147" s="57">
        <f>SUMIFS(техфайл!$H$7:$H$4325,техфайл!$D$7:$D$4325,F147,техфайл!$E$7:$E$4325,G147,техфайл!$F$7:$F$4325,H147,техфайл!$A$7:$A$4325,A147)</f>
        <v>0</v>
      </c>
      <c r="K147" s="57"/>
      <c r="L147" s="56">
        <v>223</v>
      </c>
      <c r="M147" s="89" t="s">
        <v>132</v>
      </c>
      <c r="N147" s="57">
        <f>SUMIFS(техфайл!$H$7:$H$4325,техфайл!$D$7:$D$4325,F147,техфайл!$E$7:$E$4325,G147,техфайл!$F$7:$F$4325,H147,техфайл!$G$7:$G$4325,L147,техфайл!$A$7:$A$4325,A147,техфайл!$K$7:$K$4325,M147)</f>
        <v>0</v>
      </c>
      <c r="O147" s="43"/>
      <c r="P147" s="56" t="str">
        <f t="shared" si="8"/>
        <v>90607011400023210247</v>
      </c>
    </row>
    <row r="148" spans="1:16" hidden="1" x14ac:dyDescent="0.3">
      <c r="A148" s="82">
        <v>35626809</v>
      </c>
      <c r="B148" s="191"/>
      <c r="C148" s="191"/>
      <c r="D148" s="191"/>
      <c r="E148" s="44">
        <v>906</v>
      </c>
      <c r="F148" s="44" t="s">
        <v>144</v>
      </c>
      <c r="G148" s="62">
        <v>1400023210</v>
      </c>
      <c r="H148" s="56">
        <v>244</v>
      </c>
      <c r="I148" s="56"/>
      <c r="J148" s="57"/>
      <c r="K148" s="57"/>
      <c r="L148" s="56">
        <v>223</v>
      </c>
      <c r="M148" s="89" t="s">
        <v>133</v>
      </c>
      <c r="N148" s="57">
        <f>SUMIFS(техфайл!$H$7:$H$4325,техфайл!$D$7:$D$4325,F148,техфайл!$E$7:$E$4325,G148,техфайл!$F$7:$F$4325,H148,техфайл!$G$7:$G$4325,L148,техфайл!$A$7:$A$4325,A148,техфайл!$K$7:$K$4325,M148)</f>
        <v>0</v>
      </c>
      <c r="O148" s="43"/>
      <c r="P148" s="56" t="str">
        <f t="shared" si="8"/>
        <v>90607011400023210244</v>
      </c>
    </row>
    <row r="149" spans="1:16" hidden="1" x14ac:dyDescent="0.3">
      <c r="A149" s="82">
        <v>35626809</v>
      </c>
      <c r="B149" s="191"/>
      <c r="C149" s="191"/>
      <c r="D149" s="191"/>
      <c r="E149" s="44">
        <v>906</v>
      </c>
      <c r="F149" s="44" t="s">
        <v>144</v>
      </c>
      <c r="G149" s="62">
        <v>1400023210</v>
      </c>
      <c r="H149" s="56">
        <v>247</v>
      </c>
      <c r="I149" s="56"/>
      <c r="J149" s="57"/>
      <c r="K149" s="57"/>
      <c r="L149" s="56">
        <v>223</v>
      </c>
      <c r="M149" s="89" t="s">
        <v>134</v>
      </c>
      <c r="N149" s="57">
        <f>SUMIFS(техфайл!$H$7:$H$4325,техфайл!$D$7:$D$4325,F149,техфайл!$E$7:$E$4325,G149,техфайл!$F$7:$F$4325,H149,техфайл!$G$7:$G$4325,L149,техфайл!$A$7:$A$4325,A149,техфайл!$K$7:$K$4325,M149)</f>
        <v>0</v>
      </c>
      <c r="O149" s="43"/>
      <c r="P149" s="56" t="str">
        <f t="shared" si="8"/>
        <v>90607011400023210247</v>
      </c>
    </row>
    <row r="150" spans="1:16" hidden="1" x14ac:dyDescent="0.3">
      <c r="A150" s="82">
        <v>35626809</v>
      </c>
      <c r="B150" s="191"/>
      <c r="C150" s="191"/>
      <c r="D150" s="191"/>
      <c r="E150" s="44">
        <v>906</v>
      </c>
      <c r="F150" s="44" t="s">
        <v>144</v>
      </c>
      <c r="G150" s="62">
        <v>1400023210</v>
      </c>
      <c r="H150" s="56">
        <v>247</v>
      </c>
      <c r="I150" s="56"/>
      <c r="J150" s="57"/>
      <c r="K150" s="57"/>
      <c r="L150" s="56">
        <v>223</v>
      </c>
      <c r="M150" s="89" t="s">
        <v>135</v>
      </c>
      <c r="N150" s="57">
        <f>SUMIFS(техфайл!$H$7:$H$4325,техфайл!$D$7:$D$4325,F150,техфайл!$E$7:$E$4325,G150,техфайл!$F$7:$F$4325,H150,техфайл!$G$7:$G$4325,L150,техфайл!$A$7:$A$4325,A150,техфайл!$K$7:$K$4325,M150)</f>
        <v>0</v>
      </c>
      <c r="O150" s="43"/>
      <c r="P150" s="56" t="str">
        <f t="shared" si="8"/>
        <v>90607011400023210247</v>
      </c>
    </row>
    <row r="151" spans="1:16" hidden="1" x14ac:dyDescent="0.3">
      <c r="A151" s="82">
        <v>35626809</v>
      </c>
      <c r="B151" s="191"/>
      <c r="C151" s="191"/>
      <c r="D151" s="191"/>
      <c r="E151" s="44">
        <v>906</v>
      </c>
      <c r="F151" s="44" t="s">
        <v>144</v>
      </c>
      <c r="G151" s="62">
        <v>1400023210</v>
      </c>
      <c r="H151" s="56">
        <v>244</v>
      </c>
      <c r="I151" s="56"/>
      <c r="J151" s="57"/>
      <c r="K151" s="57"/>
      <c r="L151" s="56">
        <v>225</v>
      </c>
      <c r="M151" s="89" t="s">
        <v>131</v>
      </c>
      <c r="N151" s="57">
        <f>SUMIFS(техфайл!$H$7:$H$4325,техфайл!$D$7:$D$4325,F151,техфайл!$E$7:$E$4325,G151,техфайл!$F$7:$F$4325,H151,техфайл!$G$7:$G$4325,L151,техфайл!$A$7:$A$4325,A151,техфайл!$K$7:$K$4325,M151)</f>
        <v>0</v>
      </c>
      <c r="O151" s="43"/>
      <c r="P151" s="56" t="str">
        <f t="shared" si="8"/>
        <v>90607011400023210244</v>
      </c>
    </row>
    <row r="152" spans="1:16" hidden="1" x14ac:dyDescent="0.3">
      <c r="A152" s="82">
        <v>35626809</v>
      </c>
      <c r="B152" s="191"/>
      <c r="C152" s="191"/>
      <c r="D152" s="191"/>
      <c r="E152" s="44">
        <v>906</v>
      </c>
      <c r="F152" s="44" t="s">
        <v>144</v>
      </c>
      <c r="G152" s="62">
        <v>1400023210</v>
      </c>
      <c r="H152" s="56">
        <v>244</v>
      </c>
      <c r="I152" s="56"/>
      <c r="J152" s="57"/>
      <c r="K152" s="57"/>
      <c r="L152" s="56">
        <v>226</v>
      </c>
      <c r="M152" s="89" t="s">
        <v>131</v>
      </c>
      <c r="N152" s="57">
        <f>SUMIFS(техфайл!$H$7:$H$4325,техфайл!$D$7:$D$4325,F152,техфайл!$E$7:$E$4325,G152,техфайл!$F$7:$F$4325,H152,техфайл!$G$7:$G$4325,L152,техфайл!$A$7:$A$4325,A152,техфайл!$K$7:$K$4325,M152)</f>
        <v>0</v>
      </c>
      <c r="O152" s="43"/>
      <c r="P152" s="56" t="str">
        <f t="shared" si="8"/>
        <v>90607011400023210244</v>
      </c>
    </row>
    <row r="153" spans="1:16" hidden="1" x14ac:dyDescent="0.3">
      <c r="A153" s="82">
        <v>35626809</v>
      </c>
      <c r="B153" s="191"/>
      <c r="C153" s="191"/>
      <c r="D153" s="191"/>
      <c r="E153" s="44">
        <v>906</v>
      </c>
      <c r="F153" s="44" t="s">
        <v>144</v>
      </c>
      <c r="G153" s="62">
        <v>1400023210</v>
      </c>
      <c r="H153" s="56">
        <v>244</v>
      </c>
      <c r="I153" s="56"/>
      <c r="J153" s="57"/>
      <c r="K153" s="57"/>
      <c r="L153" s="56">
        <v>310</v>
      </c>
      <c r="M153" s="89" t="s">
        <v>136</v>
      </c>
      <c r="N153" s="57">
        <f>SUMIFS(техфайл!$H$7:$H$4325,техфайл!$D$7:$D$4325,F153,техфайл!$E$7:$E$4325,G153,техфайл!$F$7:$F$4325,H153,техфайл!$G$7:$G$4325,L153,техфайл!$A$7:$A$4325,A153,техфайл!$K$7:$K$4325,M153)</f>
        <v>0</v>
      </c>
      <c r="O153" s="43"/>
      <c r="P153" s="56" t="str">
        <f t="shared" si="8"/>
        <v>90607011400023210244</v>
      </c>
    </row>
    <row r="154" spans="1:16" hidden="1" x14ac:dyDescent="0.3">
      <c r="A154" s="82">
        <v>35626809</v>
      </c>
      <c r="B154" s="191"/>
      <c r="C154" s="191"/>
      <c r="D154" s="191"/>
      <c r="E154" s="44">
        <v>906</v>
      </c>
      <c r="F154" s="44" t="s">
        <v>144</v>
      </c>
      <c r="G154" s="62">
        <v>1400023210</v>
      </c>
      <c r="H154" s="56">
        <v>244</v>
      </c>
      <c r="I154" s="56"/>
      <c r="J154" s="57"/>
      <c r="K154" s="57"/>
      <c r="L154" s="56">
        <v>342</v>
      </c>
      <c r="M154" s="89" t="s">
        <v>137</v>
      </c>
      <c r="N154" s="57">
        <f>SUMIFS(техфайл!$H$7:$H$4325,техфайл!$D$7:$D$4325,F154,техфайл!$E$7:$E$4325,G154,техфайл!$F$7:$F$4325,H154,техфайл!$G$7:$G$4325,L154,техфайл!$A$7:$A$4325,A154,техфайл!$K$7:$K$4325,M154)</f>
        <v>0</v>
      </c>
      <c r="O154" s="43"/>
      <c r="P154" s="56" t="str">
        <f t="shared" si="8"/>
        <v>90607011400023210244</v>
      </c>
    </row>
    <row r="155" spans="1:16" hidden="1" x14ac:dyDescent="0.3">
      <c r="A155" s="82">
        <v>35626809</v>
      </c>
      <c r="B155" s="191"/>
      <c r="C155" s="191"/>
      <c r="D155" s="191"/>
      <c r="E155" s="44">
        <v>906</v>
      </c>
      <c r="F155" s="44" t="s">
        <v>144</v>
      </c>
      <c r="G155" s="62">
        <v>1400023210</v>
      </c>
      <c r="H155" s="56">
        <v>244</v>
      </c>
      <c r="I155" s="56"/>
      <c r="J155" s="57"/>
      <c r="K155" s="57"/>
      <c r="L155" s="56">
        <v>344</v>
      </c>
      <c r="M155" s="89" t="s">
        <v>136</v>
      </c>
      <c r="N155" s="57">
        <f>SUMIFS(техфайл!$H$7:$H$4325,техфайл!$D$7:$D$4325,F155,техфайл!$E$7:$E$4325,G155,техфайл!$F$7:$F$4325,H155,техфайл!$G$7:$G$4325,L155,техфайл!$A$7:$A$4325,A155,техфайл!$K$7:$K$4325,M155)</f>
        <v>0</v>
      </c>
      <c r="O155" s="43"/>
      <c r="P155" s="56" t="str">
        <f t="shared" si="8"/>
        <v>90607011400023210244</v>
      </c>
    </row>
    <row r="156" spans="1:16" hidden="1" x14ac:dyDescent="0.3">
      <c r="A156" s="82">
        <v>35626809</v>
      </c>
      <c r="B156" s="191"/>
      <c r="C156" s="191"/>
      <c r="D156" s="191"/>
      <c r="E156" s="44">
        <v>906</v>
      </c>
      <c r="F156" s="44" t="s">
        <v>144</v>
      </c>
      <c r="G156" s="62">
        <v>1400023210</v>
      </c>
      <c r="H156" s="56">
        <v>244</v>
      </c>
      <c r="I156" s="56"/>
      <c r="J156" s="57"/>
      <c r="K156" s="57"/>
      <c r="L156" s="56">
        <v>346</v>
      </c>
      <c r="M156" s="89" t="s">
        <v>136</v>
      </c>
      <c r="N156" s="57">
        <f>SUMIFS(техфайл!$H$7:$H$4325,техфайл!$D$7:$D$4325,F156,техфайл!$E$7:$E$4325,G156,техфайл!$F$7:$F$4325,H156,техфайл!$G$7:$G$4325,L156,техфайл!$A$7:$A$4325,A156,техфайл!$K$7:$K$4325,M156)</f>
        <v>0</v>
      </c>
      <c r="O156" s="43"/>
      <c r="P156" s="56" t="str">
        <f t="shared" si="8"/>
        <v>90607011400023210244</v>
      </c>
    </row>
    <row r="157" spans="1:16" hidden="1" x14ac:dyDescent="0.3">
      <c r="A157" s="82">
        <v>35626809</v>
      </c>
      <c r="B157" s="191"/>
      <c r="C157" s="191"/>
      <c r="D157" s="191"/>
      <c r="E157" s="44">
        <v>906</v>
      </c>
      <c r="F157" s="44" t="s">
        <v>144</v>
      </c>
      <c r="G157" s="62">
        <v>1400023210</v>
      </c>
      <c r="H157" s="56">
        <v>851</v>
      </c>
      <c r="I157" s="56"/>
      <c r="J157" s="57">
        <f>SUMIFS(техфайл!$H$7:$H$4325,техфайл!$D$7:$D$4325,F157,техфайл!$E$7:$E$4325,G157,техфайл!$F$7:$F$4325,H157,техфайл!$A$7:$A$4325,A157)</f>
        <v>0</v>
      </c>
      <c r="K157" s="57"/>
      <c r="L157" s="56">
        <v>291</v>
      </c>
      <c r="M157" s="89" t="s">
        <v>138</v>
      </c>
      <c r="N157" s="57">
        <f>SUMIFS(техфайл!$H$7:$H$4325,техфайл!$D$7:$D$4325,F157,техфайл!$E$7:$E$4325,G157,техфайл!$F$7:$F$4325,H157,техфайл!$G$7:$G$4325,L157,техфайл!$A$7:$A$4325,A157,техфайл!$K$7:$K$4325,M157)</f>
        <v>0</v>
      </c>
      <c r="O157" s="43"/>
      <c r="P157" s="56" t="str">
        <f t="shared" si="8"/>
        <v>90607011400023210851</v>
      </c>
    </row>
    <row r="158" spans="1:16" hidden="1" x14ac:dyDescent="0.3">
      <c r="A158" s="82">
        <v>35626809</v>
      </c>
      <c r="B158" s="191"/>
      <c r="C158" s="191"/>
      <c r="D158" s="191"/>
      <c r="E158" s="44">
        <v>906</v>
      </c>
      <c r="F158" s="44" t="s">
        <v>174</v>
      </c>
      <c r="G158" s="62">
        <v>1400005000</v>
      </c>
      <c r="H158" s="56">
        <v>112</v>
      </c>
      <c r="I158" s="56"/>
      <c r="J158" s="57">
        <f>SUMIFS(техфайл!$H$7:$H$4325,техфайл!$D$7:$D$4325,F158,техфайл!$E$7:$E$4325,G158,техфайл!$F$7:$F$4325,H158,техфайл!$A$7:$A$4325,A158)</f>
        <v>0</v>
      </c>
      <c r="K158" s="57"/>
      <c r="L158" s="56">
        <v>212</v>
      </c>
      <c r="M158" s="89" t="s">
        <v>175</v>
      </c>
      <c r="N158" s="57">
        <f>SUMIFS(техфайл!$H$7:$H$4325,техфайл!$D$7:$D$4325,F158,техфайл!$E$7:$E$4325,G158,техфайл!$F$7:$F$4325,H158,техфайл!$G$7:$G$4325,L158,техфайл!$A$7:$A$4325,A158,техфайл!$K$7:$K$4325,M158)</f>
        <v>0</v>
      </c>
      <c r="O158" s="43"/>
      <c r="P158" s="56" t="str">
        <f t="shared" si="8"/>
        <v>90607051400005000112</v>
      </c>
    </row>
    <row r="159" spans="1:16" hidden="1" x14ac:dyDescent="0.3">
      <c r="A159" s="82">
        <v>35626809</v>
      </c>
      <c r="B159" s="192"/>
      <c r="C159" s="192"/>
      <c r="D159" s="192"/>
      <c r="E159" s="44">
        <v>906</v>
      </c>
      <c r="F159" s="44" t="s">
        <v>174</v>
      </c>
      <c r="G159" s="62">
        <v>1400005000</v>
      </c>
      <c r="H159" s="56">
        <v>244</v>
      </c>
      <c r="I159" s="56"/>
      <c r="J159" s="57">
        <f>SUMIFS(техфайл!$H$7:$H$4325,техфайл!$D$7:$D$4325,F159,техфайл!$E$7:$E$4325,G159,техфайл!$F$7:$F$4325,H159,техфайл!$A$7:$A$4325,A159)</f>
        <v>0</v>
      </c>
      <c r="K159" s="57"/>
      <c r="L159" s="56">
        <v>226</v>
      </c>
      <c r="M159" s="89" t="s">
        <v>175</v>
      </c>
      <c r="N159" s="57">
        <f>SUMIFS(техфайл!$H$7:$H$4325,техфайл!$D$7:$D$4325,F159,техфайл!$E$7:$E$4325,G159,техфайл!$F$7:$F$4325,H159,техфайл!$G$7:$G$4325,L159,техфайл!$A$7:$A$4325,A159,техфайл!$K$7:$K$4325,M159)</f>
        <v>0</v>
      </c>
      <c r="O159" s="43"/>
      <c r="P159" s="56" t="str">
        <f t="shared" si="8"/>
        <v>90607051400005000244</v>
      </c>
    </row>
    <row r="160" spans="1:16" ht="18.75" hidden="1" customHeight="1" x14ac:dyDescent="0.3">
      <c r="A160" s="82">
        <v>34928816</v>
      </c>
      <c r="B160" s="190" t="s">
        <v>482</v>
      </c>
      <c r="C160" s="190" t="s">
        <v>355</v>
      </c>
      <c r="D160" s="190" t="str">
        <f>VLOOKUP($A160, Учреждения!$B$4:$F$292, 3, FALSE)</f>
        <v xml:space="preserve">ГКДОУ "ДЕТСКИЙ САД № 15 "ВАСИЛЕК" Г.О. ГОРЛОВКА" ДНР
</v>
      </c>
      <c r="E160" s="81" t="s">
        <v>140</v>
      </c>
      <c r="F160" s="81" t="s">
        <v>140</v>
      </c>
      <c r="G160" s="81" t="s">
        <v>140</v>
      </c>
      <c r="H160" s="81" t="s">
        <v>140</v>
      </c>
      <c r="I160" s="81" t="s">
        <v>140</v>
      </c>
      <c r="J160" s="81" t="s">
        <v>140</v>
      </c>
      <c r="K160" s="80">
        <f>SUM(J161:J176)</f>
        <v>0</v>
      </c>
      <c r="L160" s="56"/>
      <c r="M160" s="89"/>
      <c r="N160" s="57"/>
      <c r="O160" s="43"/>
      <c r="P160" s="85"/>
    </row>
    <row r="161" spans="1:16" ht="18.75" hidden="1" customHeight="1" x14ac:dyDescent="0.3">
      <c r="A161" s="82">
        <v>34928816</v>
      </c>
      <c r="B161" s="191"/>
      <c r="C161" s="191"/>
      <c r="D161" s="191"/>
      <c r="E161" s="44">
        <v>906</v>
      </c>
      <c r="F161" s="44" t="s">
        <v>144</v>
      </c>
      <c r="G161" s="62">
        <v>1400023210</v>
      </c>
      <c r="H161" s="56" t="s">
        <v>168</v>
      </c>
      <c r="I161" s="56"/>
      <c r="J161" s="57">
        <f>SUMIFS(техфайл!$H$7:$H$4325,техфайл!$D$7:$D$4325,F161,техфайл!$E$7:$E$4325,G161,техфайл!$F$7:$F$4325,H161,техфайл!$A$7:$A$4325,A161)</f>
        <v>0</v>
      </c>
      <c r="K161" s="57"/>
      <c r="L161" s="56">
        <v>211</v>
      </c>
      <c r="M161" s="89" t="s">
        <v>172</v>
      </c>
      <c r="N161" s="57">
        <f>SUMIFS(техфайл!$H$7:$H$4325,техфайл!$D$7:$D$4325,F161,техфайл!$E$7:$E$4325,G161,техфайл!$F$7:$F$4325,H161,техфайл!$G$7:$G$4325,L161,техфайл!$A$7:$A$4325,A161,техфайл!$K$7:$K$4325,M161)+SUMIFS(техфайл!$H$7:$H$4325,техфайл!$D$7:$D$4325,F161,техфайл!$E$7:$E$4325,G161,техфайл!$F$7:$F$4325,H161,техфайл!$G$7:$G$4325,266,техфайл!$A$7:$A$4325,A161,техфайл!$K$7:$K$4325,M161)</f>
        <v>0</v>
      </c>
      <c r="O161" s="43"/>
      <c r="P161" s="56" t="str">
        <f t="shared" ref="P161:P176" si="9">E161&amp;F161&amp;SUBSTITUTE(G161," ","")&amp;H161</f>
        <v>90607011400023210111</v>
      </c>
    </row>
    <row r="162" spans="1:16" hidden="1" x14ac:dyDescent="0.3">
      <c r="A162" s="82">
        <v>34928816</v>
      </c>
      <c r="B162" s="191"/>
      <c r="C162" s="191"/>
      <c r="D162" s="191"/>
      <c r="E162" s="44">
        <v>906</v>
      </c>
      <c r="F162" s="44" t="s">
        <v>144</v>
      </c>
      <c r="G162" s="62">
        <v>1400023210</v>
      </c>
      <c r="H162" s="56" t="s">
        <v>170</v>
      </c>
      <c r="I162" s="56"/>
      <c r="J162" s="57">
        <f>SUMIFS(техфайл!$H$7:$H$4325,техфайл!$D$7:$D$4325,F162,техфайл!$E$7:$E$4325,G162,техфайл!$F$7:$F$4325,H162,техфайл!$A$7:$A$4325,A162)</f>
        <v>0</v>
      </c>
      <c r="K162" s="57"/>
      <c r="L162" s="56">
        <v>213</v>
      </c>
      <c r="M162" s="89" t="s">
        <v>173</v>
      </c>
      <c r="N162" s="57">
        <f>SUMIFS(техфайл!$H$7:$H$4325,техфайл!$D$7:$D$4325,F162,техфайл!$E$7:$E$4325,G162,техфайл!$F$7:$F$4325,H162,техфайл!$G$7:$G$4325,L162,техфайл!$A$7:$A$4325,A162,техфайл!$K$7:$K$4325,M162)</f>
        <v>0</v>
      </c>
      <c r="O162" s="43"/>
      <c r="P162" s="56" t="str">
        <f t="shared" si="9"/>
        <v>90607011400023210119</v>
      </c>
    </row>
    <row r="163" spans="1:16" hidden="1" x14ac:dyDescent="0.3">
      <c r="A163" s="82">
        <v>34928816</v>
      </c>
      <c r="B163" s="191"/>
      <c r="C163" s="191"/>
      <c r="D163" s="191"/>
      <c r="E163" s="44">
        <v>906</v>
      </c>
      <c r="F163" s="44" t="s">
        <v>144</v>
      </c>
      <c r="G163" s="62">
        <v>1400023210</v>
      </c>
      <c r="H163" s="56">
        <v>244</v>
      </c>
      <c r="I163" s="56"/>
      <c r="J163" s="57">
        <f>SUMIFS(техфайл!$H$7:$H$4325,техфайл!$D$7:$D$4325,F163,техфайл!$E$7:$E$4325,G163,техфайл!$F$7:$F$4325,H163,техфайл!$A$7:$A$4325,A163)</f>
        <v>0</v>
      </c>
      <c r="K163" s="57"/>
      <c r="L163" s="56">
        <v>221</v>
      </c>
      <c r="M163" s="89" t="s">
        <v>131</v>
      </c>
      <c r="N163" s="57">
        <f>SUMIFS(техфайл!$H$7:$H$4325,техфайл!$D$7:$D$4325,F163,техфайл!$E$7:$E$4325,G163,техфайл!$F$7:$F$4325,H163,техфайл!$G$7:$G$4325,L163,техфайл!$A$7:$A$4325,A163,техфайл!$K$7:$K$4325,M163)</f>
        <v>0</v>
      </c>
      <c r="O163" s="43"/>
      <c r="P163" s="56" t="str">
        <f t="shared" si="9"/>
        <v>90607011400023210244</v>
      </c>
    </row>
    <row r="164" spans="1:16" hidden="1" x14ac:dyDescent="0.3">
      <c r="A164" s="82">
        <v>34928816</v>
      </c>
      <c r="B164" s="191"/>
      <c r="C164" s="191"/>
      <c r="D164" s="191"/>
      <c r="E164" s="44">
        <v>906</v>
      </c>
      <c r="F164" s="44" t="s">
        <v>144</v>
      </c>
      <c r="G164" s="62">
        <v>1400023210</v>
      </c>
      <c r="H164" s="56">
        <v>247</v>
      </c>
      <c r="I164" s="56"/>
      <c r="J164" s="57">
        <f>SUMIFS(техфайл!$H$7:$H$4325,техфайл!$D$7:$D$4325,F164,техфайл!$E$7:$E$4325,G164,техфайл!$F$7:$F$4325,H164,техфайл!$A$7:$A$4325,A164)</f>
        <v>0</v>
      </c>
      <c r="K164" s="57"/>
      <c r="L164" s="56">
        <v>223</v>
      </c>
      <c r="M164" s="89" t="s">
        <v>132</v>
      </c>
      <c r="N164" s="57">
        <f>SUMIFS(техфайл!$H$7:$H$4325,техфайл!$D$7:$D$4325,F164,техфайл!$E$7:$E$4325,G164,техфайл!$F$7:$F$4325,H164,техфайл!$G$7:$G$4325,L164,техфайл!$A$7:$A$4325,A164,техфайл!$K$7:$K$4325,M164)</f>
        <v>0</v>
      </c>
      <c r="O164" s="43"/>
      <c r="P164" s="56" t="str">
        <f t="shared" si="9"/>
        <v>90607011400023210247</v>
      </c>
    </row>
    <row r="165" spans="1:16" hidden="1" x14ac:dyDescent="0.3">
      <c r="A165" s="82">
        <v>34928816</v>
      </c>
      <c r="B165" s="191"/>
      <c r="C165" s="191"/>
      <c r="D165" s="191"/>
      <c r="E165" s="44">
        <v>906</v>
      </c>
      <c r="F165" s="44" t="s">
        <v>144</v>
      </c>
      <c r="G165" s="62">
        <v>1400023210</v>
      </c>
      <c r="H165" s="56">
        <v>244</v>
      </c>
      <c r="I165" s="56"/>
      <c r="J165" s="57"/>
      <c r="K165" s="57"/>
      <c r="L165" s="56">
        <v>223</v>
      </c>
      <c r="M165" s="89" t="s">
        <v>133</v>
      </c>
      <c r="N165" s="57">
        <f>SUMIFS(техфайл!$H$7:$H$4325,техфайл!$D$7:$D$4325,F165,техфайл!$E$7:$E$4325,G165,техфайл!$F$7:$F$4325,H165,техфайл!$G$7:$G$4325,L165,техфайл!$A$7:$A$4325,A165,техфайл!$K$7:$K$4325,M165)</f>
        <v>0</v>
      </c>
      <c r="O165" s="43"/>
      <c r="P165" s="56" t="str">
        <f t="shared" si="9"/>
        <v>90607011400023210244</v>
      </c>
    </row>
    <row r="166" spans="1:16" hidden="1" x14ac:dyDescent="0.3">
      <c r="A166" s="82">
        <v>34928816</v>
      </c>
      <c r="B166" s="191"/>
      <c r="C166" s="191"/>
      <c r="D166" s="191"/>
      <c r="E166" s="44">
        <v>906</v>
      </c>
      <c r="F166" s="44" t="s">
        <v>144</v>
      </c>
      <c r="G166" s="62">
        <v>1400023210</v>
      </c>
      <c r="H166" s="56">
        <v>247</v>
      </c>
      <c r="I166" s="56"/>
      <c r="J166" s="57"/>
      <c r="K166" s="57"/>
      <c r="L166" s="56">
        <v>223</v>
      </c>
      <c r="M166" s="89" t="s">
        <v>134</v>
      </c>
      <c r="N166" s="57">
        <f>SUMIFS(техфайл!$H$7:$H$4325,техфайл!$D$7:$D$4325,F166,техфайл!$E$7:$E$4325,G166,техфайл!$F$7:$F$4325,H166,техфайл!$G$7:$G$4325,L166,техфайл!$A$7:$A$4325,A166,техфайл!$K$7:$K$4325,M166)</f>
        <v>0</v>
      </c>
      <c r="O166" s="43"/>
      <c r="P166" s="56" t="str">
        <f t="shared" si="9"/>
        <v>90607011400023210247</v>
      </c>
    </row>
    <row r="167" spans="1:16" hidden="1" x14ac:dyDescent="0.3">
      <c r="A167" s="82">
        <v>34928816</v>
      </c>
      <c r="B167" s="191"/>
      <c r="C167" s="191"/>
      <c r="D167" s="191"/>
      <c r="E167" s="44">
        <v>906</v>
      </c>
      <c r="F167" s="44" t="s">
        <v>144</v>
      </c>
      <c r="G167" s="62">
        <v>1400023210</v>
      </c>
      <c r="H167" s="56">
        <v>247</v>
      </c>
      <c r="I167" s="56"/>
      <c r="J167" s="57"/>
      <c r="K167" s="57"/>
      <c r="L167" s="56">
        <v>223</v>
      </c>
      <c r="M167" s="89" t="s">
        <v>135</v>
      </c>
      <c r="N167" s="57">
        <f>SUMIFS(техфайл!$H$7:$H$4325,техфайл!$D$7:$D$4325,F167,техфайл!$E$7:$E$4325,G167,техфайл!$F$7:$F$4325,H167,техфайл!$G$7:$G$4325,L167,техфайл!$A$7:$A$4325,A167,техфайл!$K$7:$K$4325,M167)</f>
        <v>0</v>
      </c>
      <c r="O167" s="43"/>
      <c r="P167" s="56" t="str">
        <f t="shared" si="9"/>
        <v>90607011400023210247</v>
      </c>
    </row>
    <row r="168" spans="1:16" hidden="1" x14ac:dyDescent="0.3">
      <c r="A168" s="82">
        <v>34928816</v>
      </c>
      <c r="B168" s="191"/>
      <c r="C168" s="191"/>
      <c r="D168" s="191"/>
      <c r="E168" s="44">
        <v>906</v>
      </c>
      <c r="F168" s="44" t="s">
        <v>144</v>
      </c>
      <c r="G168" s="62">
        <v>1400023210</v>
      </c>
      <c r="H168" s="56">
        <v>244</v>
      </c>
      <c r="I168" s="56"/>
      <c r="J168" s="57"/>
      <c r="K168" s="57"/>
      <c r="L168" s="56">
        <v>225</v>
      </c>
      <c r="M168" s="89" t="s">
        <v>131</v>
      </c>
      <c r="N168" s="57">
        <f>SUMIFS(техфайл!$H$7:$H$4325,техфайл!$D$7:$D$4325,F168,техфайл!$E$7:$E$4325,G168,техфайл!$F$7:$F$4325,H168,техфайл!$G$7:$G$4325,L168,техфайл!$A$7:$A$4325,A168,техфайл!$K$7:$K$4325,M168)</f>
        <v>0</v>
      </c>
      <c r="O168" s="43"/>
      <c r="P168" s="56" t="str">
        <f t="shared" si="9"/>
        <v>90607011400023210244</v>
      </c>
    </row>
    <row r="169" spans="1:16" hidden="1" x14ac:dyDescent="0.3">
      <c r="A169" s="82">
        <v>34928816</v>
      </c>
      <c r="B169" s="191"/>
      <c r="C169" s="191"/>
      <c r="D169" s="191"/>
      <c r="E169" s="44">
        <v>906</v>
      </c>
      <c r="F169" s="44" t="s">
        <v>144</v>
      </c>
      <c r="G169" s="62">
        <v>1400023210</v>
      </c>
      <c r="H169" s="56">
        <v>244</v>
      </c>
      <c r="I169" s="56"/>
      <c r="J169" s="57"/>
      <c r="K169" s="57"/>
      <c r="L169" s="56">
        <v>226</v>
      </c>
      <c r="M169" s="89" t="s">
        <v>131</v>
      </c>
      <c r="N169" s="57">
        <f>SUMIFS(техфайл!$H$7:$H$4325,техфайл!$D$7:$D$4325,F169,техфайл!$E$7:$E$4325,G169,техфайл!$F$7:$F$4325,H169,техфайл!$G$7:$G$4325,L169,техфайл!$A$7:$A$4325,A169,техфайл!$K$7:$K$4325,M169)</f>
        <v>0</v>
      </c>
      <c r="O169" s="43"/>
      <c r="P169" s="56" t="str">
        <f t="shared" si="9"/>
        <v>90607011400023210244</v>
      </c>
    </row>
    <row r="170" spans="1:16" hidden="1" x14ac:dyDescent="0.3">
      <c r="A170" s="82">
        <v>34928816</v>
      </c>
      <c r="B170" s="191"/>
      <c r="C170" s="191"/>
      <c r="D170" s="191"/>
      <c r="E170" s="44">
        <v>906</v>
      </c>
      <c r="F170" s="44" t="s">
        <v>144</v>
      </c>
      <c r="G170" s="62">
        <v>1400023210</v>
      </c>
      <c r="H170" s="56">
        <v>244</v>
      </c>
      <c r="I170" s="56"/>
      <c r="J170" s="57"/>
      <c r="K170" s="57"/>
      <c r="L170" s="56">
        <v>310</v>
      </c>
      <c r="M170" s="89" t="s">
        <v>136</v>
      </c>
      <c r="N170" s="57">
        <f>SUMIFS(техфайл!$H$7:$H$4325,техфайл!$D$7:$D$4325,F170,техфайл!$E$7:$E$4325,G170,техфайл!$F$7:$F$4325,H170,техфайл!$G$7:$G$4325,L170,техфайл!$A$7:$A$4325,A170,техфайл!$K$7:$K$4325,M170)</f>
        <v>0</v>
      </c>
      <c r="O170" s="43"/>
      <c r="P170" s="56" t="str">
        <f t="shared" si="9"/>
        <v>90607011400023210244</v>
      </c>
    </row>
    <row r="171" spans="1:16" hidden="1" x14ac:dyDescent="0.3">
      <c r="A171" s="82">
        <v>34928816</v>
      </c>
      <c r="B171" s="191"/>
      <c r="C171" s="191"/>
      <c r="D171" s="191"/>
      <c r="E171" s="44">
        <v>906</v>
      </c>
      <c r="F171" s="44" t="s">
        <v>144</v>
      </c>
      <c r="G171" s="62">
        <v>1400023210</v>
      </c>
      <c r="H171" s="56">
        <v>244</v>
      </c>
      <c r="I171" s="56"/>
      <c r="J171" s="57"/>
      <c r="K171" s="57"/>
      <c r="L171" s="56">
        <v>342</v>
      </c>
      <c r="M171" s="89" t="s">
        <v>137</v>
      </c>
      <c r="N171" s="57">
        <f>SUMIFS(техфайл!$H$7:$H$4325,техфайл!$D$7:$D$4325,F171,техфайл!$E$7:$E$4325,G171,техфайл!$F$7:$F$4325,H171,техфайл!$G$7:$G$4325,L171,техфайл!$A$7:$A$4325,A171,техфайл!$K$7:$K$4325,M171)</f>
        <v>0</v>
      </c>
      <c r="O171" s="43"/>
      <c r="P171" s="56" t="str">
        <f t="shared" si="9"/>
        <v>90607011400023210244</v>
      </c>
    </row>
    <row r="172" spans="1:16" hidden="1" x14ac:dyDescent="0.3">
      <c r="A172" s="82">
        <v>34928816</v>
      </c>
      <c r="B172" s="191"/>
      <c r="C172" s="191"/>
      <c r="D172" s="191"/>
      <c r="E172" s="44">
        <v>906</v>
      </c>
      <c r="F172" s="44" t="s">
        <v>144</v>
      </c>
      <c r="G172" s="62">
        <v>1400023210</v>
      </c>
      <c r="H172" s="56">
        <v>244</v>
      </c>
      <c r="I172" s="56"/>
      <c r="J172" s="57"/>
      <c r="K172" s="57"/>
      <c r="L172" s="56">
        <v>344</v>
      </c>
      <c r="M172" s="89" t="s">
        <v>136</v>
      </c>
      <c r="N172" s="57">
        <f>SUMIFS(техфайл!$H$7:$H$4325,техфайл!$D$7:$D$4325,F172,техфайл!$E$7:$E$4325,G172,техфайл!$F$7:$F$4325,H172,техфайл!$G$7:$G$4325,L172,техфайл!$A$7:$A$4325,A172,техфайл!$K$7:$K$4325,M172)</f>
        <v>0</v>
      </c>
      <c r="O172" s="43"/>
      <c r="P172" s="56" t="str">
        <f t="shared" si="9"/>
        <v>90607011400023210244</v>
      </c>
    </row>
    <row r="173" spans="1:16" hidden="1" x14ac:dyDescent="0.3">
      <c r="A173" s="82">
        <v>34928816</v>
      </c>
      <c r="B173" s="191"/>
      <c r="C173" s="191"/>
      <c r="D173" s="191"/>
      <c r="E173" s="44">
        <v>906</v>
      </c>
      <c r="F173" s="44" t="s">
        <v>144</v>
      </c>
      <c r="G173" s="62">
        <v>1400023210</v>
      </c>
      <c r="H173" s="56">
        <v>244</v>
      </c>
      <c r="I173" s="56"/>
      <c r="J173" s="57"/>
      <c r="K173" s="57"/>
      <c r="L173" s="56">
        <v>346</v>
      </c>
      <c r="M173" s="89" t="s">
        <v>136</v>
      </c>
      <c r="N173" s="57">
        <f>SUMIFS(техфайл!$H$7:$H$4325,техфайл!$D$7:$D$4325,F173,техфайл!$E$7:$E$4325,G173,техфайл!$F$7:$F$4325,H173,техфайл!$G$7:$G$4325,L173,техфайл!$A$7:$A$4325,A173,техфайл!$K$7:$K$4325,M173)</f>
        <v>0</v>
      </c>
      <c r="O173" s="43"/>
      <c r="P173" s="56" t="str">
        <f t="shared" si="9"/>
        <v>90607011400023210244</v>
      </c>
    </row>
    <row r="174" spans="1:16" hidden="1" x14ac:dyDescent="0.3">
      <c r="A174" s="82">
        <v>34928816</v>
      </c>
      <c r="B174" s="191"/>
      <c r="C174" s="191"/>
      <c r="D174" s="191"/>
      <c r="E174" s="44">
        <v>906</v>
      </c>
      <c r="F174" s="44" t="s">
        <v>144</v>
      </c>
      <c r="G174" s="62">
        <v>1400023210</v>
      </c>
      <c r="H174" s="56">
        <v>851</v>
      </c>
      <c r="I174" s="56"/>
      <c r="J174" s="57">
        <f>SUMIFS(техфайл!$H$7:$H$4325,техфайл!$D$7:$D$4325,F174,техфайл!$E$7:$E$4325,G174,техфайл!$F$7:$F$4325,H174,техфайл!$A$7:$A$4325,A174)</f>
        <v>0</v>
      </c>
      <c r="K174" s="57"/>
      <c r="L174" s="56">
        <v>291</v>
      </c>
      <c r="M174" s="89" t="s">
        <v>138</v>
      </c>
      <c r="N174" s="57">
        <f>SUMIFS(техфайл!$H$7:$H$4325,техфайл!$D$7:$D$4325,F174,техфайл!$E$7:$E$4325,G174,техфайл!$F$7:$F$4325,H174,техфайл!$G$7:$G$4325,L174,техфайл!$A$7:$A$4325,A174,техфайл!$K$7:$K$4325,M174)</f>
        <v>0</v>
      </c>
      <c r="O174" s="43"/>
      <c r="P174" s="56" t="str">
        <f t="shared" si="9"/>
        <v>90607011400023210851</v>
      </c>
    </row>
    <row r="175" spans="1:16" hidden="1" x14ac:dyDescent="0.3">
      <c r="A175" s="82">
        <v>34928816</v>
      </c>
      <c r="B175" s="191"/>
      <c r="C175" s="191"/>
      <c r="D175" s="191"/>
      <c r="E175" s="44">
        <v>906</v>
      </c>
      <c r="F175" s="44" t="s">
        <v>174</v>
      </c>
      <c r="G175" s="62">
        <v>1400005000</v>
      </c>
      <c r="H175" s="56">
        <v>112</v>
      </c>
      <c r="I175" s="56"/>
      <c r="J175" s="57">
        <f>SUMIFS(техфайл!$H$7:$H$4325,техфайл!$D$7:$D$4325,F175,техфайл!$E$7:$E$4325,G175,техфайл!$F$7:$F$4325,H175,техфайл!$A$7:$A$4325,A175)</f>
        <v>0</v>
      </c>
      <c r="K175" s="57"/>
      <c r="L175" s="56">
        <v>212</v>
      </c>
      <c r="M175" s="89" t="s">
        <v>175</v>
      </c>
      <c r="N175" s="57">
        <f>SUMIFS(техфайл!$H$7:$H$4325,техфайл!$D$7:$D$4325,F175,техфайл!$E$7:$E$4325,G175,техфайл!$F$7:$F$4325,H175,техфайл!$G$7:$G$4325,L175,техфайл!$A$7:$A$4325,A175,техфайл!$K$7:$K$4325,M175)</f>
        <v>0</v>
      </c>
      <c r="O175" s="43"/>
      <c r="P175" s="56" t="str">
        <f t="shared" si="9"/>
        <v>90607051400005000112</v>
      </c>
    </row>
    <row r="176" spans="1:16" hidden="1" x14ac:dyDescent="0.3">
      <c r="A176" s="82">
        <v>34928816</v>
      </c>
      <c r="B176" s="192"/>
      <c r="C176" s="192"/>
      <c r="D176" s="192"/>
      <c r="E176" s="44">
        <v>906</v>
      </c>
      <c r="F176" s="44" t="s">
        <v>174</v>
      </c>
      <c r="G176" s="62">
        <v>1400005000</v>
      </c>
      <c r="H176" s="56">
        <v>244</v>
      </c>
      <c r="I176" s="56"/>
      <c r="J176" s="57">
        <f>SUMIFS(техфайл!$H$7:$H$4325,техфайл!$D$7:$D$4325,F176,техфайл!$E$7:$E$4325,G176,техфайл!$F$7:$F$4325,H176,техфайл!$A$7:$A$4325,A176)</f>
        <v>0</v>
      </c>
      <c r="K176" s="57"/>
      <c r="L176" s="56">
        <v>226</v>
      </c>
      <c r="M176" s="89" t="s">
        <v>175</v>
      </c>
      <c r="N176" s="57">
        <f>SUMIFS(техфайл!$H$7:$H$4325,техфайл!$D$7:$D$4325,F176,техфайл!$E$7:$E$4325,G176,техфайл!$F$7:$F$4325,H176,техфайл!$G$7:$G$4325,L176,техфайл!$A$7:$A$4325,A176,техфайл!$K$7:$K$4325,M176)</f>
        <v>0</v>
      </c>
      <c r="O176" s="43"/>
      <c r="P176" s="56" t="str">
        <f t="shared" si="9"/>
        <v>90607051400005000244</v>
      </c>
    </row>
    <row r="177" spans="1:16" ht="18.75" hidden="1" customHeight="1" x14ac:dyDescent="0.3">
      <c r="A177" s="82">
        <v>35783020</v>
      </c>
      <c r="B177" s="190" t="s">
        <v>483</v>
      </c>
      <c r="C177" s="190" t="s">
        <v>356</v>
      </c>
      <c r="D177" s="190" t="str">
        <f>VLOOKUP($A177, Учреждения!$B$4:$F$292, 3, FALSE)</f>
        <v xml:space="preserve">ГКДОУ "ДЕТСКИЙ САД № 23 "НЕЗАБУДКА" Г. О. ГОРЛОВКА" ДНР
</v>
      </c>
      <c r="E177" s="81" t="s">
        <v>140</v>
      </c>
      <c r="F177" s="81" t="s">
        <v>140</v>
      </c>
      <c r="G177" s="81" t="s">
        <v>140</v>
      </c>
      <c r="H177" s="81" t="s">
        <v>140</v>
      </c>
      <c r="I177" s="81" t="s">
        <v>140</v>
      </c>
      <c r="J177" s="81" t="s">
        <v>140</v>
      </c>
      <c r="K177" s="80">
        <f>SUM(J178:J193)</f>
        <v>0</v>
      </c>
      <c r="L177" s="56"/>
      <c r="M177" s="89"/>
      <c r="N177" s="57"/>
      <c r="O177" s="43"/>
      <c r="P177" s="85"/>
    </row>
    <row r="178" spans="1:16" ht="18.75" hidden="1" customHeight="1" x14ac:dyDescent="0.3">
      <c r="A178" s="82">
        <v>35783020</v>
      </c>
      <c r="B178" s="191"/>
      <c r="C178" s="191"/>
      <c r="D178" s="191"/>
      <c r="E178" s="44">
        <v>906</v>
      </c>
      <c r="F178" s="44" t="s">
        <v>144</v>
      </c>
      <c r="G178" s="62">
        <v>1400023210</v>
      </c>
      <c r="H178" s="56" t="s">
        <v>168</v>
      </c>
      <c r="I178" s="56"/>
      <c r="J178" s="57">
        <f>SUMIFS(техфайл!$H$7:$H$4325,техфайл!$D$7:$D$4325,F178,техфайл!$E$7:$E$4325,G178,техфайл!$F$7:$F$4325,H178,техфайл!$A$7:$A$4325,A178)</f>
        <v>0</v>
      </c>
      <c r="K178" s="57"/>
      <c r="L178" s="56">
        <v>211</v>
      </c>
      <c r="M178" s="89" t="s">
        <v>172</v>
      </c>
      <c r="N178" s="57">
        <f>SUMIFS(техфайл!$H$7:$H$4325,техфайл!$D$7:$D$4325,F178,техфайл!$E$7:$E$4325,G178,техфайл!$F$7:$F$4325,H178,техфайл!$G$7:$G$4325,L178,техфайл!$A$7:$A$4325,A178,техфайл!$K$7:$K$4325,M178)+SUMIFS(техфайл!$H$7:$H$4325,техфайл!$D$7:$D$4325,F178,техфайл!$E$7:$E$4325,G178,техфайл!$F$7:$F$4325,H178,техфайл!$G$7:$G$4325,266,техфайл!$A$7:$A$4325,A178,техфайл!$K$7:$K$4325,M178)</f>
        <v>0</v>
      </c>
      <c r="O178" s="43"/>
      <c r="P178" s="56" t="str">
        <f t="shared" ref="P178:P193" si="10">E178&amp;F178&amp;SUBSTITUTE(G178," ","")&amp;H178</f>
        <v>90607011400023210111</v>
      </c>
    </row>
    <row r="179" spans="1:16" hidden="1" x14ac:dyDescent="0.3">
      <c r="A179" s="82">
        <v>35783020</v>
      </c>
      <c r="B179" s="191"/>
      <c r="C179" s="191"/>
      <c r="D179" s="191"/>
      <c r="E179" s="44">
        <v>906</v>
      </c>
      <c r="F179" s="44" t="s">
        <v>144</v>
      </c>
      <c r="G179" s="62">
        <v>1400023210</v>
      </c>
      <c r="H179" s="56" t="s">
        <v>170</v>
      </c>
      <c r="I179" s="56"/>
      <c r="J179" s="57">
        <f>SUMIFS(техфайл!$H$7:$H$4325,техфайл!$D$7:$D$4325,F179,техфайл!$E$7:$E$4325,G179,техфайл!$F$7:$F$4325,H179,техфайл!$A$7:$A$4325,A179)</f>
        <v>0</v>
      </c>
      <c r="K179" s="57"/>
      <c r="L179" s="56">
        <v>213</v>
      </c>
      <c r="M179" s="89" t="s">
        <v>173</v>
      </c>
      <c r="N179" s="57">
        <f>SUMIFS(техфайл!$H$7:$H$4325,техфайл!$D$7:$D$4325,F179,техфайл!$E$7:$E$4325,G179,техфайл!$F$7:$F$4325,H179,техфайл!$G$7:$G$4325,L179,техфайл!$A$7:$A$4325,A179,техфайл!$K$7:$K$4325,M179)</f>
        <v>0</v>
      </c>
      <c r="O179" s="43"/>
      <c r="P179" s="56" t="str">
        <f t="shared" si="10"/>
        <v>90607011400023210119</v>
      </c>
    </row>
    <row r="180" spans="1:16" hidden="1" x14ac:dyDescent="0.3">
      <c r="A180" s="82">
        <v>35783020</v>
      </c>
      <c r="B180" s="191"/>
      <c r="C180" s="191"/>
      <c r="D180" s="191"/>
      <c r="E180" s="44">
        <v>906</v>
      </c>
      <c r="F180" s="44" t="s">
        <v>144</v>
      </c>
      <c r="G180" s="62">
        <v>1400023210</v>
      </c>
      <c r="H180" s="56">
        <v>244</v>
      </c>
      <c r="I180" s="56"/>
      <c r="J180" s="57">
        <f>SUMIFS(техфайл!$H$7:$H$4325,техфайл!$D$7:$D$4325,F180,техфайл!$E$7:$E$4325,G180,техфайл!$F$7:$F$4325,H180,техфайл!$A$7:$A$4325,A180)</f>
        <v>0</v>
      </c>
      <c r="K180" s="57"/>
      <c r="L180" s="56">
        <v>221</v>
      </c>
      <c r="M180" s="89" t="s">
        <v>131</v>
      </c>
      <c r="N180" s="57">
        <f>SUMIFS(техфайл!$H$7:$H$4325,техфайл!$D$7:$D$4325,F180,техфайл!$E$7:$E$4325,G180,техфайл!$F$7:$F$4325,H180,техфайл!$G$7:$G$4325,L180,техфайл!$A$7:$A$4325,A180,техфайл!$K$7:$K$4325,M180)</f>
        <v>0</v>
      </c>
      <c r="O180" s="43"/>
      <c r="P180" s="56" t="str">
        <f t="shared" si="10"/>
        <v>90607011400023210244</v>
      </c>
    </row>
    <row r="181" spans="1:16" hidden="1" x14ac:dyDescent="0.3">
      <c r="A181" s="82">
        <v>35783020</v>
      </c>
      <c r="B181" s="191"/>
      <c r="C181" s="191"/>
      <c r="D181" s="191"/>
      <c r="E181" s="44">
        <v>906</v>
      </c>
      <c r="F181" s="44" t="s">
        <v>144</v>
      </c>
      <c r="G181" s="62">
        <v>1400023210</v>
      </c>
      <c r="H181" s="56">
        <v>247</v>
      </c>
      <c r="I181" s="56"/>
      <c r="J181" s="57">
        <f>SUMIFS(техфайл!$H$7:$H$4325,техфайл!$D$7:$D$4325,F181,техфайл!$E$7:$E$4325,G181,техфайл!$F$7:$F$4325,H181,техфайл!$A$7:$A$4325,A181)</f>
        <v>0</v>
      </c>
      <c r="K181" s="57"/>
      <c r="L181" s="56">
        <v>223</v>
      </c>
      <c r="M181" s="89" t="s">
        <v>132</v>
      </c>
      <c r="N181" s="57">
        <f>SUMIFS(техфайл!$H$7:$H$4325,техфайл!$D$7:$D$4325,F181,техфайл!$E$7:$E$4325,G181,техфайл!$F$7:$F$4325,H181,техфайл!$G$7:$G$4325,L181,техфайл!$A$7:$A$4325,A181,техфайл!$K$7:$K$4325,M181)</f>
        <v>0</v>
      </c>
      <c r="O181" s="43"/>
      <c r="P181" s="56" t="str">
        <f t="shared" si="10"/>
        <v>90607011400023210247</v>
      </c>
    </row>
    <row r="182" spans="1:16" hidden="1" x14ac:dyDescent="0.3">
      <c r="A182" s="82">
        <v>35783020</v>
      </c>
      <c r="B182" s="191"/>
      <c r="C182" s="191"/>
      <c r="D182" s="191"/>
      <c r="E182" s="44">
        <v>906</v>
      </c>
      <c r="F182" s="44" t="s">
        <v>144</v>
      </c>
      <c r="G182" s="62">
        <v>1400023210</v>
      </c>
      <c r="H182" s="56">
        <v>244</v>
      </c>
      <c r="I182" s="56"/>
      <c r="J182" s="57"/>
      <c r="K182" s="57"/>
      <c r="L182" s="56">
        <v>223</v>
      </c>
      <c r="M182" s="89" t="s">
        <v>133</v>
      </c>
      <c r="N182" s="57">
        <f>SUMIFS(техфайл!$H$7:$H$4325,техфайл!$D$7:$D$4325,F182,техфайл!$E$7:$E$4325,G182,техфайл!$F$7:$F$4325,H182,техфайл!$G$7:$G$4325,L182,техфайл!$A$7:$A$4325,A182,техфайл!$K$7:$K$4325,M182)</f>
        <v>0</v>
      </c>
      <c r="O182" s="43"/>
      <c r="P182" s="56" t="str">
        <f t="shared" si="10"/>
        <v>90607011400023210244</v>
      </c>
    </row>
    <row r="183" spans="1:16" hidden="1" x14ac:dyDescent="0.3">
      <c r="A183" s="82">
        <v>35783020</v>
      </c>
      <c r="B183" s="191"/>
      <c r="C183" s="191"/>
      <c r="D183" s="191"/>
      <c r="E183" s="44">
        <v>906</v>
      </c>
      <c r="F183" s="44" t="s">
        <v>144</v>
      </c>
      <c r="G183" s="62">
        <v>1400023210</v>
      </c>
      <c r="H183" s="56">
        <v>247</v>
      </c>
      <c r="I183" s="56"/>
      <c r="J183" s="57"/>
      <c r="K183" s="57"/>
      <c r="L183" s="56">
        <v>223</v>
      </c>
      <c r="M183" s="89" t="s">
        <v>134</v>
      </c>
      <c r="N183" s="57">
        <f>SUMIFS(техфайл!$H$7:$H$4325,техфайл!$D$7:$D$4325,F183,техфайл!$E$7:$E$4325,G183,техфайл!$F$7:$F$4325,H183,техфайл!$G$7:$G$4325,L183,техфайл!$A$7:$A$4325,A183,техфайл!$K$7:$K$4325,M183)</f>
        <v>0</v>
      </c>
      <c r="O183" s="43"/>
      <c r="P183" s="56" t="str">
        <f t="shared" si="10"/>
        <v>90607011400023210247</v>
      </c>
    </row>
    <row r="184" spans="1:16" hidden="1" x14ac:dyDescent="0.3">
      <c r="A184" s="82">
        <v>35783020</v>
      </c>
      <c r="B184" s="191"/>
      <c r="C184" s="191"/>
      <c r="D184" s="191"/>
      <c r="E184" s="44">
        <v>906</v>
      </c>
      <c r="F184" s="44" t="s">
        <v>144</v>
      </c>
      <c r="G184" s="62">
        <v>1400023210</v>
      </c>
      <c r="H184" s="56">
        <v>247</v>
      </c>
      <c r="I184" s="56"/>
      <c r="J184" s="57"/>
      <c r="K184" s="57"/>
      <c r="L184" s="56">
        <v>223</v>
      </c>
      <c r="M184" s="89" t="s">
        <v>135</v>
      </c>
      <c r="N184" s="57">
        <f>SUMIFS(техфайл!$H$7:$H$4325,техфайл!$D$7:$D$4325,F184,техфайл!$E$7:$E$4325,G184,техфайл!$F$7:$F$4325,H184,техфайл!$G$7:$G$4325,L184,техфайл!$A$7:$A$4325,A184,техфайл!$K$7:$K$4325,M184)</f>
        <v>0</v>
      </c>
      <c r="O184" s="43"/>
      <c r="P184" s="56" t="str">
        <f t="shared" si="10"/>
        <v>90607011400023210247</v>
      </c>
    </row>
    <row r="185" spans="1:16" hidden="1" x14ac:dyDescent="0.3">
      <c r="A185" s="82">
        <v>35783020</v>
      </c>
      <c r="B185" s="191"/>
      <c r="C185" s="191"/>
      <c r="D185" s="191"/>
      <c r="E185" s="44">
        <v>906</v>
      </c>
      <c r="F185" s="44" t="s">
        <v>144</v>
      </c>
      <c r="G185" s="62">
        <v>1400023210</v>
      </c>
      <c r="H185" s="56">
        <v>244</v>
      </c>
      <c r="I185" s="56"/>
      <c r="J185" s="57"/>
      <c r="K185" s="57"/>
      <c r="L185" s="56">
        <v>225</v>
      </c>
      <c r="M185" s="89" t="s">
        <v>131</v>
      </c>
      <c r="N185" s="57">
        <f>SUMIFS(техфайл!$H$7:$H$4325,техфайл!$D$7:$D$4325,F185,техфайл!$E$7:$E$4325,G185,техфайл!$F$7:$F$4325,H185,техфайл!$G$7:$G$4325,L185,техфайл!$A$7:$A$4325,A185,техфайл!$K$7:$K$4325,M185)</f>
        <v>0</v>
      </c>
      <c r="O185" s="43"/>
      <c r="P185" s="56" t="str">
        <f t="shared" si="10"/>
        <v>90607011400023210244</v>
      </c>
    </row>
    <row r="186" spans="1:16" hidden="1" x14ac:dyDescent="0.3">
      <c r="A186" s="82">
        <v>35783020</v>
      </c>
      <c r="B186" s="191"/>
      <c r="C186" s="191"/>
      <c r="D186" s="191"/>
      <c r="E186" s="44">
        <v>906</v>
      </c>
      <c r="F186" s="44" t="s">
        <v>144</v>
      </c>
      <c r="G186" s="62">
        <v>1400023210</v>
      </c>
      <c r="H186" s="56">
        <v>244</v>
      </c>
      <c r="I186" s="56"/>
      <c r="J186" s="57"/>
      <c r="K186" s="57"/>
      <c r="L186" s="56">
        <v>226</v>
      </c>
      <c r="M186" s="89" t="s">
        <v>131</v>
      </c>
      <c r="N186" s="57">
        <f>SUMIFS(техфайл!$H$7:$H$4325,техфайл!$D$7:$D$4325,F186,техфайл!$E$7:$E$4325,G186,техфайл!$F$7:$F$4325,H186,техфайл!$G$7:$G$4325,L186,техфайл!$A$7:$A$4325,A186,техфайл!$K$7:$K$4325,M186)</f>
        <v>0</v>
      </c>
      <c r="O186" s="43"/>
      <c r="P186" s="56" t="str">
        <f t="shared" si="10"/>
        <v>90607011400023210244</v>
      </c>
    </row>
    <row r="187" spans="1:16" hidden="1" x14ac:dyDescent="0.3">
      <c r="A187" s="82">
        <v>35783020</v>
      </c>
      <c r="B187" s="191"/>
      <c r="C187" s="191"/>
      <c r="D187" s="191"/>
      <c r="E187" s="44">
        <v>906</v>
      </c>
      <c r="F187" s="44" t="s">
        <v>144</v>
      </c>
      <c r="G187" s="62">
        <v>1400023210</v>
      </c>
      <c r="H187" s="56">
        <v>244</v>
      </c>
      <c r="I187" s="56"/>
      <c r="J187" s="57"/>
      <c r="K187" s="57"/>
      <c r="L187" s="56">
        <v>310</v>
      </c>
      <c r="M187" s="89" t="s">
        <v>136</v>
      </c>
      <c r="N187" s="57">
        <f>SUMIFS(техфайл!$H$7:$H$4325,техфайл!$D$7:$D$4325,F187,техфайл!$E$7:$E$4325,G187,техфайл!$F$7:$F$4325,H187,техфайл!$G$7:$G$4325,L187,техфайл!$A$7:$A$4325,A187,техфайл!$K$7:$K$4325,M187)</f>
        <v>0</v>
      </c>
      <c r="O187" s="43"/>
      <c r="P187" s="56" t="str">
        <f t="shared" si="10"/>
        <v>90607011400023210244</v>
      </c>
    </row>
    <row r="188" spans="1:16" hidden="1" x14ac:dyDescent="0.3">
      <c r="A188" s="82">
        <v>35783020</v>
      </c>
      <c r="B188" s="191"/>
      <c r="C188" s="191"/>
      <c r="D188" s="191"/>
      <c r="E188" s="44">
        <v>906</v>
      </c>
      <c r="F188" s="44" t="s">
        <v>144</v>
      </c>
      <c r="G188" s="62">
        <v>1400023210</v>
      </c>
      <c r="H188" s="56">
        <v>244</v>
      </c>
      <c r="I188" s="56"/>
      <c r="J188" s="57"/>
      <c r="K188" s="57"/>
      <c r="L188" s="56">
        <v>342</v>
      </c>
      <c r="M188" s="89" t="s">
        <v>137</v>
      </c>
      <c r="N188" s="57">
        <f>SUMIFS(техфайл!$H$7:$H$4325,техфайл!$D$7:$D$4325,F188,техфайл!$E$7:$E$4325,G188,техфайл!$F$7:$F$4325,H188,техфайл!$G$7:$G$4325,L188,техфайл!$A$7:$A$4325,A188,техфайл!$K$7:$K$4325,M188)</f>
        <v>0</v>
      </c>
      <c r="O188" s="43"/>
      <c r="P188" s="56" t="str">
        <f t="shared" si="10"/>
        <v>90607011400023210244</v>
      </c>
    </row>
    <row r="189" spans="1:16" hidden="1" x14ac:dyDescent="0.3">
      <c r="A189" s="82">
        <v>35783020</v>
      </c>
      <c r="B189" s="191"/>
      <c r="C189" s="191"/>
      <c r="D189" s="191"/>
      <c r="E189" s="44">
        <v>906</v>
      </c>
      <c r="F189" s="44" t="s">
        <v>144</v>
      </c>
      <c r="G189" s="62">
        <v>1400023210</v>
      </c>
      <c r="H189" s="56">
        <v>244</v>
      </c>
      <c r="I189" s="56"/>
      <c r="J189" s="57"/>
      <c r="K189" s="57"/>
      <c r="L189" s="56">
        <v>344</v>
      </c>
      <c r="M189" s="89" t="s">
        <v>136</v>
      </c>
      <c r="N189" s="57">
        <f>SUMIFS(техфайл!$H$7:$H$4325,техфайл!$D$7:$D$4325,F189,техфайл!$E$7:$E$4325,G189,техфайл!$F$7:$F$4325,H189,техфайл!$G$7:$G$4325,L189,техфайл!$A$7:$A$4325,A189,техфайл!$K$7:$K$4325,M189)</f>
        <v>0</v>
      </c>
      <c r="O189" s="43"/>
      <c r="P189" s="56" t="str">
        <f t="shared" si="10"/>
        <v>90607011400023210244</v>
      </c>
    </row>
    <row r="190" spans="1:16" hidden="1" x14ac:dyDescent="0.3">
      <c r="A190" s="82">
        <v>35783020</v>
      </c>
      <c r="B190" s="191"/>
      <c r="C190" s="191"/>
      <c r="D190" s="191"/>
      <c r="E190" s="44">
        <v>906</v>
      </c>
      <c r="F190" s="44" t="s">
        <v>144</v>
      </c>
      <c r="G190" s="62">
        <v>1400023210</v>
      </c>
      <c r="H190" s="56">
        <v>244</v>
      </c>
      <c r="I190" s="56"/>
      <c r="J190" s="57"/>
      <c r="K190" s="57"/>
      <c r="L190" s="56">
        <v>346</v>
      </c>
      <c r="M190" s="89" t="s">
        <v>136</v>
      </c>
      <c r="N190" s="57">
        <f>SUMIFS(техфайл!$H$7:$H$4325,техфайл!$D$7:$D$4325,F190,техфайл!$E$7:$E$4325,G190,техфайл!$F$7:$F$4325,H190,техфайл!$G$7:$G$4325,L190,техфайл!$A$7:$A$4325,A190,техфайл!$K$7:$K$4325,M190)</f>
        <v>0</v>
      </c>
      <c r="O190" s="43"/>
      <c r="P190" s="56" t="str">
        <f t="shared" si="10"/>
        <v>90607011400023210244</v>
      </c>
    </row>
    <row r="191" spans="1:16" hidden="1" x14ac:dyDescent="0.3">
      <c r="A191" s="82">
        <v>35783020</v>
      </c>
      <c r="B191" s="191"/>
      <c r="C191" s="191"/>
      <c r="D191" s="191"/>
      <c r="E191" s="44">
        <v>906</v>
      </c>
      <c r="F191" s="44" t="s">
        <v>144</v>
      </c>
      <c r="G191" s="62">
        <v>1400023210</v>
      </c>
      <c r="H191" s="56">
        <v>851</v>
      </c>
      <c r="I191" s="56"/>
      <c r="J191" s="57">
        <f>SUMIFS(техфайл!$H$7:$H$4325,техфайл!$D$7:$D$4325,F191,техфайл!$E$7:$E$4325,G191,техфайл!$F$7:$F$4325,H191,техфайл!$A$7:$A$4325,A191)</f>
        <v>0</v>
      </c>
      <c r="K191" s="57"/>
      <c r="L191" s="56">
        <v>291</v>
      </c>
      <c r="M191" s="89" t="s">
        <v>138</v>
      </c>
      <c r="N191" s="57">
        <f>SUMIFS(техфайл!$H$7:$H$4325,техфайл!$D$7:$D$4325,F191,техфайл!$E$7:$E$4325,G191,техфайл!$F$7:$F$4325,H191,техфайл!$G$7:$G$4325,L191,техфайл!$A$7:$A$4325,A191,техфайл!$K$7:$K$4325,M191)</f>
        <v>0</v>
      </c>
      <c r="O191" s="43"/>
      <c r="P191" s="56" t="str">
        <f t="shared" si="10"/>
        <v>90607011400023210851</v>
      </c>
    </row>
    <row r="192" spans="1:16" hidden="1" x14ac:dyDescent="0.3">
      <c r="A192" s="82">
        <v>35783020</v>
      </c>
      <c r="B192" s="191"/>
      <c r="C192" s="191"/>
      <c r="D192" s="191"/>
      <c r="E192" s="44">
        <v>906</v>
      </c>
      <c r="F192" s="44" t="s">
        <v>174</v>
      </c>
      <c r="G192" s="62">
        <v>1400005000</v>
      </c>
      <c r="H192" s="56">
        <v>112</v>
      </c>
      <c r="I192" s="56"/>
      <c r="J192" s="57">
        <f>SUMIFS(техфайл!$H$7:$H$4325,техфайл!$D$7:$D$4325,F192,техфайл!$E$7:$E$4325,G192,техфайл!$F$7:$F$4325,H192,техфайл!$A$7:$A$4325,A192)</f>
        <v>0</v>
      </c>
      <c r="K192" s="57"/>
      <c r="L192" s="56">
        <v>212</v>
      </c>
      <c r="M192" s="89" t="s">
        <v>175</v>
      </c>
      <c r="N192" s="57">
        <f>SUMIFS(техфайл!$H$7:$H$4325,техфайл!$D$7:$D$4325,F192,техфайл!$E$7:$E$4325,G192,техфайл!$F$7:$F$4325,H192,техфайл!$G$7:$G$4325,L192,техфайл!$A$7:$A$4325,A192,техфайл!$K$7:$K$4325,M192)</f>
        <v>0</v>
      </c>
      <c r="O192" s="43"/>
      <c r="P192" s="56" t="str">
        <f t="shared" si="10"/>
        <v>90607051400005000112</v>
      </c>
    </row>
    <row r="193" spans="1:16" hidden="1" x14ac:dyDescent="0.3">
      <c r="A193" s="82">
        <v>35783020</v>
      </c>
      <c r="B193" s="192"/>
      <c r="C193" s="192"/>
      <c r="D193" s="192"/>
      <c r="E193" s="44">
        <v>906</v>
      </c>
      <c r="F193" s="44" t="s">
        <v>174</v>
      </c>
      <c r="G193" s="62">
        <v>1400005000</v>
      </c>
      <c r="H193" s="56">
        <v>244</v>
      </c>
      <c r="I193" s="56"/>
      <c r="J193" s="57">
        <f>SUMIFS(техфайл!$H$7:$H$4325,техфайл!$D$7:$D$4325,F193,техфайл!$E$7:$E$4325,G193,техфайл!$F$7:$F$4325,H193,техфайл!$A$7:$A$4325,A193)</f>
        <v>0</v>
      </c>
      <c r="K193" s="57"/>
      <c r="L193" s="56">
        <v>226</v>
      </c>
      <c r="M193" s="89" t="s">
        <v>175</v>
      </c>
      <c r="N193" s="57">
        <f>SUMIFS(техфайл!$H$7:$H$4325,техфайл!$D$7:$D$4325,F193,техфайл!$E$7:$E$4325,G193,техфайл!$F$7:$F$4325,H193,техфайл!$G$7:$G$4325,L193,техфайл!$A$7:$A$4325,A193,техфайл!$K$7:$K$4325,M193)</f>
        <v>0</v>
      </c>
      <c r="O193" s="43"/>
      <c r="P193" s="56" t="str">
        <f t="shared" si="10"/>
        <v>90607051400005000244</v>
      </c>
    </row>
    <row r="194" spans="1:16" ht="18.75" hidden="1" customHeight="1" x14ac:dyDescent="0.3">
      <c r="A194" s="82">
        <v>35782907</v>
      </c>
      <c r="B194" s="190" t="s">
        <v>484</v>
      </c>
      <c r="C194" s="190" t="s">
        <v>358</v>
      </c>
      <c r="D194" s="190" t="str">
        <f>VLOOKUP($A194, Учреждения!$B$4:$F$292, 3, FALSE)</f>
        <v>ГКДОУ "ДЕТСКИЙ САД № 30 "ЧЕБУРАШКА" Г.О. ГОРЛОВКА" ДНР</v>
      </c>
      <c r="E194" s="81" t="s">
        <v>140</v>
      </c>
      <c r="F194" s="81" t="s">
        <v>140</v>
      </c>
      <c r="G194" s="81" t="s">
        <v>140</v>
      </c>
      <c r="H194" s="81" t="s">
        <v>140</v>
      </c>
      <c r="I194" s="81" t="s">
        <v>140</v>
      </c>
      <c r="J194" s="81" t="s">
        <v>140</v>
      </c>
      <c r="K194" s="80">
        <f>SUM(J195:J210)</f>
        <v>0</v>
      </c>
      <c r="L194" s="56"/>
      <c r="M194" s="89"/>
      <c r="N194" s="57"/>
      <c r="O194" s="43"/>
      <c r="P194" s="85"/>
    </row>
    <row r="195" spans="1:16" ht="18.75" hidden="1" customHeight="1" x14ac:dyDescent="0.3">
      <c r="A195" s="82">
        <v>35782907</v>
      </c>
      <c r="B195" s="191"/>
      <c r="C195" s="191"/>
      <c r="D195" s="191"/>
      <c r="E195" s="44">
        <v>906</v>
      </c>
      <c r="F195" s="44" t="s">
        <v>144</v>
      </c>
      <c r="G195" s="62">
        <v>1400023210</v>
      </c>
      <c r="H195" s="56" t="s">
        <v>168</v>
      </c>
      <c r="I195" s="56"/>
      <c r="J195" s="57">
        <f>SUMIFS(техфайл!$H$7:$H$4325,техфайл!$D$7:$D$4325,F195,техфайл!$E$7:$E$4325,G195,техфайл!$F$7:$F$4325,H195,техфайл!$A$7:$A$4325,A195)</f>
        <v>0</v>
      </c>
      <c r="K195" s="57"/>
      <c r="L195" s="56">
        <v>211</v>
      </c>
      <c r="M195" s="89" t="s">
        <v>172</v>
      </c>
      <c r="N195" s="57">
        <f>SUMIFS(техфайл!$H$7:$H$4325,техфайл!$D$7:$D$4325,F195,техфайл!$E$7:$E$4325,G195,техфайл!$F$7:$F$4325,H195,техфайл!$G$7:$G$4325,L195,техфайл!$A$7:$A$4325,A195,техфайл!$K$7:$K$4325,M195)+SUMIFS(техфайл!$H$7:$H$4325,техфайл!$D$7:$D$4325,F195,техфайл!$E$7:$E$4325,G195,техфайл!$F$7:$F$4325,H195,техфайл!$G$7:$G$4325,266,техфайл!$A$7:$A$4325,A195,техфайл!$K$7:$K$4325,M195)</f>
        <v>0</v>
      </c>
      <c r="O195" s="43"/>
      <c r="P195" s="56" t="str">
        <f t="shared" ref="P195:P210" si="11">E195&amp;F195&amp;SUBSTITUTE(G195," ","")&amp;H195</f>
        <v>90607011400023210111</v>
      </c>
    </row>
    <row r="196" spans="1:16" hidden="1" x14ac:dyDescent="0.3">
      <c r="A196" s="82">
        <v>35782907</v>
      </c>
      <c r="B196" s="191"/>
      <c r="C196" s="191"/>
      <c r="D196" s="191"/>
      <c r="E196" s="44">
        <v>906</v>
      </c>
      <c r="F196" s="44" t="s">
        <v>144</v>
      </c>
      <c r="G196" s="62">
        <v>1400023210</v>
      </c>
      <c r="H196" s="56" t="s">
        <v>170</v>
      </c>
      <c r="I196" s="56"/>
      <c r="J196" s="57">
        <f>SUMIFS(техфайл!$H$7:$H$4325,техфайл!$D$7:$D$4325,F196,техфайл!$E$7:$E$4325,G196,техфайл!$F$7:$F$4325,H196,техфайл!$A$7:$A$4325,A196)</f>
        <v>0</v>
      </c>
      <c r="K196" s="57"/>
      <c r="L196" s="56">
        <v>213</v>
      </c>
      <c r="M196" s="89" t="s">
        <v>173</v>
      </c>
      <c r="N196" s="57">
        <f>SUMIFS(техфайл!$H$7:$H$4325,техфайл!$D$7:$D$4325,F196,техфайл!$E$7:$E$4325,G196,техфайл!$F$7:$F$4325,H196,техфайл!$G$7:$G$4325,L196,техфайл!$A$7:$A$4325,A196,техфайл!$K$7:$K$4325,M196)</f>
        <v>0</v>
      </c>
      <c r="O196" s="43"/>
      <c r="P196" s="56" t="str">
        <f t="shared" si="11"/>
        <v>90607011400023210119</v>
      </c>
    </row>
    <row r="197" spans="1:16" hidden="1" x14ac:dyDescent="0.3">
      <c r="A197" s="82">
        <v>35782907</v>
      </c>
      <c r="B197" s="191"/>
      <c r="C197" s="191"/>
      <c r="D197" s="191"/>
      <c r="E197" s="44">
        <v>906</v>
      </c>
      <c r="F197" s="44" t="s">
        <v>144</v>
      </c>
      <c r="G197" s="62">
        <v>1400023210</v>
      </c>
      <c r="H197" s="56">
        <v>244</v>
      </c>
      <c r="I197" s="56"/>
      <c r="J197" s="57">
        <f>SUMIFS(техфайл!$H$7:$H$4325,техфайл!$D$7:$D$4325,F197,техфайл!$E$7:$E$4325,G197,техфайл!$F$7:$F$4325,H197,техфайл!$A$7:$A$4325,A197)</f>
        <v>0</v>
      </c>
      <c r="K197" s="57"/>
      <c r="L197" s="56">
        <v>221</v>
      </c>
      <c r="M197" s="89" t="s">
        <v>131</v>
      </c>
      <c r="N197" s="57">
        <f>SUMIFS(техфайл!$H$7:$H$4325,техфайл!$D$7:$D$4325,F197,техфайл!$E$7:$E$4325,G197,техфайл!$F$7:$F$4325,H197,техфайл!$G$7:$G$4325,L197,техфайл!$A$7:$A$4325,A197,техфайл!$K$7:$K$4325,M197)</f>
        <v>0</v>
      </c>
      <c r="O197" s="43"/>
      <c r="P197" s="56" t="str">
        <f t="shared" si="11"/>
        <v>90607011400023210244</v>
      </c>
    </row>
    <row r="198" spans="1:16" hidden="1" x14ac:dyDescent="0.3">
      <c r="A198" s="82">
        <v>35782907</v>
      </c>
      <c r="B198" s="191"/>
      <c r="C198" s="191"/>
      <c r="D198" s="191"/>
      <c r="E198" s="44">
        <v>906</v>
      </c>
      <c r="F198" s="44" t="s">
        <v>144</v>
      </c>
      <c r="G198" s="62">
        <v>1400023210</v>
      </c>
      <c r="H198" s="56">
        <v>247</v>
      </c>
      <c r="I198" s="56"/>
      <c r="J198" s="57">
        <f>SUMIFS(техфайл!$H$7:$H$4325,техфайл!$D$7:$D$4325,F198,техфайл!$E$7:$E$4325,G198,техфайл!$F$7:$F$4325,H198,техфайл!$A$7:$A$4325,A198)</f>
        <v>0</v>
      </c>
      <c r="K198" s="57"/>
      <c r="L198" s="56">
        <v>223</v>
      </c>
      <c r="M198" s="89" t="s">
        <v>132</v>
      </c>
      <c r="N198" s="57">
        <f>SUMIFS(техфайл!$H$7:$H$4325,техфайл!$D$7:$D$4325,F198,техфайл!$E$7:$E$4325,G198,техфайл!$F$7:$F$4325,H198,техфайл!$G$7:$G$4325,L198,техфайл!$A$7:$A$4325,A198,техфайл!$K$7:$K$4325,M198)</f>
        <v>0</v>
      </c>
      <c r="O198" s="43"/>
      <c r="P198" s="56" t="str">
        <f t="shared" si="11"/>
        <v>90607011400023210247</v>
      </c>
    </row>
    <row r="199" spans="1:16" hidden="1" x14ac:dyDescent="0.3">
      <c r="A199" s="82">
        <v>35782907</v>
      </c>
      <c r="B199" s="191"/>
      <c r="C199" s="191"/>
      <c r="D199" s="191"/>
      <c r="E199" s="44">
        <v>906</v>
      </c>
      <c r="F199" s="44" t="s">
        <v>144</v>
      </c>
      <c r="G199" s="62">
        <v>1400023210</v>
      </c>
      <c r="H199" s="56">
        <v>244</v>
      </c>
      <c r="I199" s="56"/>
      <c r="J199" s="57"/>
      <c r="K199" s="57"/>
      <c r="L199" s="56">
        <v>223</v>
      </c>
      <c r="M199" s="89" t="s">
        <v>133</v>
      </c>
      <c r="N199" s="57">
        <f>SUMIFS(техфайл!$H$7:$H$4325,техфайл!$D$7:$D$4325,F199,техфайл!$E$7:$E$4325,G199,техфайл!$F$7:$F$4325,H199,техфайл!$G$7:$G$4325,L199,техфайл!$A$7:$A$4325,A199,техфайл!$K$7:$K$4325,M199)</f>
        <v>0</v>
      </c>
      <c r="O199" s="43"/>
      <c r="P199" s="56" t="str">
        <f t="shared" si="11"/>
        <v>90607011400023210244</v>
      </c>
    </row>
    <row r="200" spans="1:16" hidden="1" x14ac:dyDescent="0.3">
      <c r="A200" s="82">
        <v>35782907</v>
      </c>
      <c r="B200" s="191"/>
      <c r="C200" s="191"/>
      <c r="D200" s="191"/>
      <c r="E200" s="44">
        <v>906</v>
      </c>
      <c r="F200" s="44" t="s">
        <v>144</v>
      </c>
      <c r="G200" s="62">
        <v>1400023210</v>
      </c>
      <c r="H200" s="56">
        <v>247</v>
      </c>
      <c r="I200" s="56"/>
      <c r="J200" s="57"/>
      <c r="K200" s="57"/>
      <c r="L200" s="56">
        <v>223</v>
      </c>
      <c r="M200" s="89" t="s">
        <v>134</v>
      </c>
      <c r="N200" s="57">
        <f>SUMIFS(техфайл!$H$7:$H$4325,техфайл!$D$7:$D$4325,F200,техфайл!$E$7:$E$4325,G200,техфайл!$F$7:$F$4325,H200,техфайл!$G$7:$G$4325,L200,техфайл!$A$7:$A$4325,A200,техфайл!$K$7:$K$4325,M200)</f>
        <v>0</v>
      </c>
      <c r="O200" s="43"/>
      <c r="P200" s="56" t="str">
        <f t="shared" si="11"/>
        <v>90607011400023210247</v>
      </c>
    </row>
    <row r="201" spans="1:16" hidden="1" x14ac:dyDescent="0.3">
      <c r="A201" s="82">
        <v>35782907</v>
      </c>
      <c r="B201" s="191"/>
      <c r="C201" s="191"/>
      <c r="D201" s="191"/>
      <c r="E201" s="44">
        <v>906</v>
      </c>
      <c r="F201" s="44" t="s">
        <v>144</v>
      </c>
      <c r="G201" s="62">
        <v>1400023210</v>
      </c>
      <c r="H201" s="56">
        <v>247</v>
      </c>
      <c r="I201" s="56"/>
      <c r="J201" s="57"/>
      <c r="K201" s="57"/>
      <c r="L201" s="56">
        <v>223</v>
      </c>
      <c r="M201" s="89" t="s">
        <v>135</v>
      </c>
      <c r="N201" s="57">
        <f>SUMIFS(техфайл!$H$7:$H$4325,техфайл!$D$7:$D$4325,F201,техфайл!$E$7:$E$4325,G201,техфайл!$F$7:$F$4325,H201,техфайл!$G$7:$G$4325,L201,техфайл!$A$7:$A$4325,A201,техфайл!$K$7:$K$4325,M201)</f>
        <v>0</v>
      </c>
      <c r="O201" s="43"/>
      <c r="P201" s="56" t="str">
        <f t="shared" si="11"/>
        <v>90607011400023210247</v>
      </c>
    </row>
    <row r="202" spans="1:16" hidden="1" x14ac:dyDescent="0.3">
      <c r="A202" s="82">
        <v>35782907</v>
      </c>
      <c r="B202" s="191"/>
      <c r="C202" s="191"/>
      <c r="D202" s="191"/>
      <c r="E202" s="44">
        <v>906</v>
      </c>
      <c r="F202" s="44" t="s">
        <v>144</v>
      </c>
      <c r="G202" s="62">
        <v>1400023210</v>
      </c>
      <c r="H202" s="56">
        <v>244</v>
      </c>
      <c r="I202" s="56"/>
      <c r="J202" s="57"/>
      <c r="K202" s="57"/>
      <c r="L202" s="56">
        <v>225</v>
      </c>
      <c r="M202" s="89" t="s">
        <v>131</v>
      </c>
      <c r="N202" s="57">
        <f>SUMIFS(техфайл!$H$7:$H$4325,техфайл!$D$7:$D$4325,F202,техфайл!$E$7:$E$4325,G202,техфайл!$F$7:$F$4325,H202,техфайл!$G$7:$G$4325,L202,техфайл!$A$7:$A$4325,A202,техфайл!$K$7:$K$4325,M202)</f>
        <v>0</v>
      </c>
      <c r="O202" s="43"/>
      <c r="P202" s="56" t="str">
        <f t="shared" si="11"/>
        <v>90607011400023210244</v>
      </c>
    </row>
    <row r="203" spans="1:16" hidden="1" x14ac:dyDescent="0.3">
      <c r="A203" s="82">
        <v>35782907</v>
      </c>
      <c r="B203" s="191"/>
      <c r="C203" s="191"/>
      <c r="D203" s="191"/>
      <c r="E203" s="44">
        <v>906</v>
      </c>
      <c r="F203" s="44" t="s">
        <v>144</v>
      </c>
      <c r="G203" s="62">
        <v>1400023210</v>
      </c>
      <c r="H203" s="56">
        <v>244</v>
      </c>
      <c r="I203" s="56"/>
      <c r="J203" s="57"/>
      <c r="K203" s="57"/>
      <c r="L203" s="56">
        <v>226</v>
      </c>
      <c r="M203" s="89" t="s">
        <v>131</v>
      </c>
      <c r="N203" s="57">
        <f>SUMIFS(техфайл!$H$7:$H$4325,техфайл!$D$7:$D$4325,F203,техфайл!$E$7:$E$4325,G203,техфайл!$F$7:$F$4325,H203,техфайл!$G$7:$G$4325,L203,техфайл!$A$7:$A$4325,A203,техфайл!$K$7:$K$4325,M203)</f>
        <v>0</v>
      </c>
      <c r="O203" s="43"/>
      <c r="P203" s="56" t="str">
        <f t="shared" si="11"/>
        <v>90607011400023210244</v>
      </c>
    </row>
    <row r="204" spans="1:16" hidden="1" x14ac:dyDescent="0.3">
      <c r="A204" s="82">
        <v>35782907</v>
      </c>
      <c r="B204" s="191"/>
      <c r="C204" s="191"/>
      <c r="D204" s="191"/>
      <c r="E204" s="44">
        <v>906</v>
      </c>
      <c r="F204" s="44" t="s">
        <v>144</v>
      </c>
      <c r="G204" s="62">
        <v>1400023210</v>
      </c>
      <c r="H204" s="56">
        <v>244</v>
      </c>
      <c r="I204" s="56"/>
      <c r="J204" s="57"/>
      <c r="K204" s="57"/>
      <c r="L204" s="56">
        <v>310</v>
      </c>
      <c r="M204" s="89" t="s">
        <v>136</v>
      </c>
      <c r="N204" s="57">
        <f>SUMIFS(техфайл!$H$7:$H$4325,техфайл!$D$7:$D$4325,F204,техфайл!$E$7:$E$4325,G204,техфайл!$F$7:$F$4325,H204,техфайл!$G$7:$G$4325,L204,техфайл!$A$7:$A$4325,A204,техфайл!$K$7:$K$4325,M204)</f>
        <v>0</v>
      </c>
      <c r="O204" s="43"/>
      <c r="P204" s="56" t="str">
        <f t="shared" si="11"/>
        <v>90607011400023210244</v>
      </c>
    </row>
    <row r="205" spans="1:16" hidden="1" x14ac:dyDescent="0.3">
      <c r="A205" s="82">
        <v>35782907</v>
      </c>
      <c r="B205" s="191"/>
      <c r="C205" s="191"/>
      <c r="D205" s="191"/>
      <c r="E205" s="44">
        <v>906</v>
      </c>
      <c r="F205" s="44" t="s">
        <v>144</v>
      </c>
      <c r="G205" s="62">
        <v>1400023210</v>
      </c>
      <c r="H205" s="56">
        <v>244</v>
      </c>
      <c r="I205" s="56"/>
      <c r="J205" s="57"/>
      <c r="K205" s="57"/>
      <c r="L205" s="56">
        <v>342</v>
      </c>
      <c r="M205" s="89" t="s">
        <v>137</v>
      </c>
      <c r="N205" s="57">
        <f>SUMIFS(техфайл!$H$7:$H$4325,техфайл!$D$7:$D$4325,F205,техфайл!$E$7:$E$4325,G205,техфайл!$F$7:$F$4325,H205,техфайл!$G$7:$G$4325,L205,техфайл!$A$7:$A$4325,A205,техфайл!$K$7:$K$4325,M205)</f>
        <v>0</v>
      </c>
      <c r="O205" s="43"/>
      <c r="P205" s="56" t="str">
        <f t="shared" si="11"/>
        <v>90607011400023210244</v>
      </c>
    </row>
    <row r="206" spans="1:16" hidden="1" x14ac:dyDescent="0.3">
      <c r="A206" s="82">
        <v>35782907</v>
      </c>
      <c r="B206" s="191"/>
      <c r="C206" s="191"/>
      <c r="D206" s="191"/>
      <c r="E206" s="44">
        <v>906</v>
      </c>
      <c r="F206" s="44" t="s">
        <v>144</v>
      </c>
      <c r="G206" s="62">
        <v>1400023210</v>
      </c>
      <c r="H206" s="56">
        <v>244</v>
      </c>
      <c r="I206" s="56"/>
      <c r="J206" s="57"/>
      <c r="K206" s="57"/>
      <c r="L206" s="56">
        <v>344</v>
      </c>
      <c r="M206" s="89" t="s">
        <v>136</v>
      </c>
      <c r="N206" s="57">
        <f>SUMIFS(техфайл!$H$7:$H$4325,техфайл!$D$7:$D$4325,F206,техфайл!$E$7:$E$4325,G206,техфайл!$F$7:$F$4325,H206,техфайл!$G$7:$G$4325,L206,техфайл!$A$7:$A$4325,A206,техфайл!$K$7:$K$4325,M206)</f>
        <v>0</v>
      </c>
      <c r="O206" s="43"/>
      <c r="P206" s="56" t="str">
        <f t="shared" si="11"/>
        <v>90607011400023210244</v>
      </c>
    </row>
    <row r="207" spans="1:16" hidden="1" x14ac:dyDescent="0.3">
      <c r="A207" s="82">
        <v>35782907</v>
      </c>
      <c r="B207" s="191"/>
      <c r="C207" s="191"/>
      <c r="D207" s="191"/>
      <c r="E207" s="44">
        <v>906</v>
      </c>
      <c r="F207" s="44" t="s">
        <v>144</v>
      </c>
      <c r="G207" s="62">
        <v>1400023210</v>
      </c>
      <c r="H207" s="56">
        <v>244</v>
      </c>
      <c r="I207" s="56"/>
      <c r="J207" s="57"/>
      <c r="K207" s="57"/>
      <c r="L207" s="56">
        <v>346</v>
      </c>
      <c r="M207" s="89" t="s">
        <v>136</v>
      </c>
      <c r="N207" s="57">
        <f>SUMIFS(техфайл!$H$7:$H$4325,техфайл!$D$7:$D$4325,F207,техфайл!$E$7:$E$4325,G207,техфайл!$F$7:$F$4325,H207,техфайл!$G$7:$G$4325,L207,техфайл!$A$7:$A$4325,A207,техфайл!$K$7:$K$4325,M207)</f>
        <v>0</v>
      </c>
      <c r="O207" s="43"/>
      <c r="P207" s="56" t="str">
        <f t="shared" si="11"/>
        <v>90607011400023210244</v>
      </c>
    </row>
    <row r="208" spans="1:16" hidden="1" x14ac:dyDescent="0.3">
      <c r="A208" s="82">
        <v>35782907</v>
      </c>
      <c r="B208" s="191"/>
      <c r="C208" s="191"/>
      <c r="D208" s="191"/>
      <c r="E208" s="44">
        <v>906</v>
      </c>
      <c r="F208" s="44" t="s">
        <v>144</v>
      </c>
      <c r="G208" s="62">
        <v>1400023210</v>
      </c>
      <c r="H208" s="56">
        <v>851</v>
      </c>
      <c r="I208" s="56"/>
      <c r="J208" s="57">
        <f>SUMIFS(техфайл!$H$7:$H$4325,техфайл!$D$7:$D$4325,F208,техфайл!$E$7:$E$4325,G208,техфайл!$F$7:$F$4325,H208,техфайл!$A$7:$A$4325,A208)</f>
        <v>0</v>
      </c>
      <c r="K208" s="57"/>
      <c r="L208" s="56">
        <v>291</v>
      </c>
      <c r="M208" s="89" t="s">
        <v>138</v>
      </c>
      <c r="N208" s="57">
        <f>SUMIFS(техфайл!$H$7:$H$4325,техфайл!$D$7:$D$4325,F208,техфайл!$E$7:$E$4325,G208,техфайл!$F$7:$F$4325,H208,техфайл!$G$7:$G$4325,L208,техфайл!$A$7:$A$4325,A208,техфайл!$K$7:$K$4325,M208)</f>
        <v>0</v>
      </c>
      <c r="O208" s="43"/>
      <c r="P208" s="56" t="str">
        <f t="shared" si="11"/>
        <v>90607011400023210851</v>
      </c>
    </row>
    <row r="209" spans="1:16" hidden="1" x14ac:dyDescent="0.3">
      <c r="A209" s="82">
        <v>35782907</v>
      </c>
      <c r="B209" s="191"/>
      <c r="C209" s="191"/>
      <c r="D209" s="191"/>
      <c r="E209" s="44">
        <v>906</v>
      </c>
      <c r="F209" s="44" t="s">
        <v>174</v>
      </c>
      <c r="G209" s="62">
        <v>1400005000</v>
      </c>
      <c r="H209" s="56">
        <v>112</v>
      </c>
      <c r="I209" s="56"/>
      <c r="J209" s="57">
        <f>SUMIFS(техфайл!$H$7:$H$4325,техфайл!$D$7:$D$4325,F209,техфайл!$E$7:$E$4325,G209,техфайл!$F$7:$F$4325,H209,техфайл!$A$7:$A$4325,A209)</f>
        <v>0</v>
      </c>
      <c r="K209" s="57"/>
      <c r="L209" s="56">
        <v>212</v>
      </c>
      <c r="M209" s="89" t="s">
        <v>175</v>
      </c>
      <c r="N209" s="57">
        <f>SUMIFS(техфайл!$H$7:$H$4325,техфайл!$D$7:$D$4325,F209,техфайл!$E$7:$E$4325,G209,техфайл!$F$7:$F$4325,H209,техфайл!$G$7:$G$4325,L209,техфайл!$A$7:$A$4325,A209,техфайл!$K$7:$K$4325,M209)</f>
        <v>0</v>
      </c>
      <c r="O209" s="43"/>
      <c r="P209" s="56" t="str">
        <f t="shared" si="11"/>
        <v>90607051400005000112</v>
      </c>
    </row>
    <row r="210" spans="1:16" hidden="1" x14ac:dyDescent="0.3">
      <c r="A210" s="82">
        <v>35782907</v>
      </c>
      <c r="B210" s="192"/>
      <c r="C210" s="192"/>
      <c r="D210" s="192"/>
      <c r="E210" s="44">
        <v>906</v>
      </c>
      <c r="F210" s="44" t="s">
        <v>174</v>
      </c>
      <c r="G210" s="62">
        <v>1400005000</v>
      </c>
      <c r="H210" s="56">
        <v>244</v>
      </c>
      <c r="I210" s="56"/>
      <c r="J210" s="57">
        <f>SUMIFS(техфайл!$H$7:$H$4325,техфайл!$D$7:$D$4325,F210,техфайл!$E$7:$E$4325,G210,техфайл!$F$7:$F$4325,H210,техфайл!$A$7:$A$4325,A210)</f>
        <v>0</v>
      </c>
      <c r="K210" s="57"/>
      <c r="L210" s="56">
        <v>226</v>
      </c>
      <c r="M210" s="89" t="s">
        <v>175</v>
      </c>
      <c r="N210" s="57">
        <f>SUMIFS(техфайл!$H$7:$H$4325,техфайл!$D$7:$D$4325,F210,техфайл!$E$7:$E$4325,G210,техфайл!$F$7:$F$4325,H210,техфайл!$G$7:$G$4325,L210,техфайл!$A$7:$A$4325,A210,техфайл!$K$7:$K$4325,M210)</f>
        <v>0</v>
      </c>
      <c r="O210" s="43"/>
      <c r="P210" s="56" t="str">
        <f t="shared" si="11"/>
        <v>90607051400005000244</v>
      </c>
    </row>
    <row r="211" spans="1:16" ht="18.75" hidden="1" customHeight="1" x14ac:dyDescent="0.3">
      <c r="A211" s="82">
        <v>35782954</v>
      </c>
      <c r="B211" s="190" t="s">
        <v>485</v>
      </c>
      <c r="C211" s="190" t="s">
        <v>359</v>
      </c>
      <c r="D211" s="190" t="str">
        <f>VLOOKUP($A211, Учреждения!$B$4:$F$292, 3, FALSE)</f>
        <v>МБДОУ Г. ГОРЛОВКИ № 32 «ТОПОЛЕК»</v>
      </c>
      <c r="E211" s="81" t="s">
        <v>140</v>
      </c>
      <c r="F211" s="81" t="s">
        <v>140</v>
      </c>
      <c r="G211" s="81" t="s">
        <v>140</v>
      </c>
      <c r="H211" s="81" t="s">
        <v>140</v>
      </c>
      <c r="I211" s="81" t="s">
        <v>140</v>
      </c>
      <c r="J211" s="81" t="s">
        <v>140</v>
      </c>
      <c r="K211" s="80">
        <f>SUM(J212:J227)</f>
        <v>0</v>
      </c>
      <c r="L211" s="56"/>
      <c r="M211" s="89"/>
      <c r="N211" s="57"/>
      <c r="O211" s="43"/>
      <c r="P211" s="85"/>
    </row>
    <row r="212" spans="1:16" ht="18.75" hidden="1" customHeight="1" x14ac:dyDescent="0.3">
      <c r="A212" s="82">
        <v>35782954</v>
      </c>
      <c r="B212" s="191"/>
      <c r="C212" s="191"/>
      <c r="D212" s="191"/>
      <c r="E212" s="44">
        <v>906</v>
      </c>
      <c r="F212" s="44" t="s">
        <v>144</v>
      </c>
      <c r="G212" s="62">
        <v>1400023210</v>
      </c>
      <c r="H212" s="56" t="s">
        <v>168</v>
      </c>
      <c r="I212" s="56"/>
      <c r="J212" s="57">
        <f>SUMIFS(техфайл!$H$7:$H$4325,техфайл!$D$7:$D$4325,F212,техфайл!$E$7:$E$4325,G212,техфайл!$F$7:$F$4325,H212,техфайл!$A$7:$A$4325,A212)</f>
        <v>0</v>
      </c>
      <c r="K212" s="57"/>
      <c r="L212" s="56">
        <v>211</v>
      </c>
      <c r="M212" s="89" t="s">
        <v>172</v>
      </c>
      <c r="N212" s="57">
        <f>SUMIFS(техфайл!$H$7:$H$4325,техфайл!$D$7:$D$4325,F212,техфайл!$E$7:$E$4325,G212,техфайл!$F$7:$F$4325,H212,техфайл!$G$7:$G$4325,L212,техфайл!$A$7:$A$4325,A212,техфайл!$K$7:$K$4325,M212)+SUMIFS(техфайл!$H$7:$H$4325,техфайл!$D$7:$D$4325,F212,техфайл!$E$7:$E$4325,G212,техфайл!$F$7:$F$4325,H212,техфайл!$G$7:$G$4325,266,техфайл!$A$7:$A$4325,A212,техфайл!$K$7:$K$4325,M212)</f>
        <v>0</v>
      </c>
      <c r="O212" s="43"/>
      <c r="P212" s="56" t="str">
        <f t="shared" ref="P212:P227" si="12">E212&amp;F212&amp;SUBSTITUTE(G212," ","")&amp;H212</f>
        <v>90607011400023210111</v>
      </c>
    </row>
    <row r="213" spans="1:16" hidden="1" x14ac:dyDescent="0.3">
      <c r="A213" s="82">
        <v>35782954</v>
      </c>
      <c r="B213" s="191"/>
      <c r="C213" s="191"/>
      <c r="D213" s="191"/>
      <c r="E213" s="44">
        <v>906</v>
      </c>
      <c r="F213" s="44" t="s">
        <v>144</v>
      </c>
      <c r="G213" s="62">
        <v>1400023210</v>
      </c>
      <c r="H213" s="56" t="s">
        <v>170</v>
      </c>
      <c r="I213" s="56"/>
      <c r="J213" s="57">
        <f>SUMIFS(техфайл!$H$7:$H$4325,техфайл!$D$7:$D$4325,F213,техфайл!$E$7:$E$4325,G213,техфайл!$F$7:$F$4325,H213,техфайл!$A$7:$A$4325,A213)</f>
        <v>0</v>
      </c>
      <c r="K213" s="57"/>
      <c r="L213" s="56">
        <v>213</v>
      </c>
      <c r="M213" s="89" t="s">
        <v>173</v>
      </c>
      <c r="N213" s="57">
        <f>SUMIFS(техфайл!$H$7:$H$4325,техфайл!$D$7:$D$4325,F213,техфайл!$E$7:$E$4325,G213,техфайл!$F$7:$F$4325,H213,техфайл!$G$7:$G$4325,L213,техфайл!$A$7:$A$4325,A213,техфайл!$K$7:$K$4325,M213)</f>
        <v>0</v>
      </c>
      <c r="O213" s="43"/>
      <c r="P213" s="56" t="str">
        <f t="shared" si="12"/>
        <v>90607011400023210119</v>
      </c>
    </row>
    <row r="214" spans="1:16" hidden="1" x14ac:dyDescent="0.3">
      <c r="A214" s="82">
        <v>35782954</v>
      </c>
      <c r="B214" s="191"/>
      <c r="C214" s="191"/>
      <c r="D214" s="191"/>
      <c r="E214" s="44">
        <v>906</v>
      </c>
      <c r="F214" s="44" t="s">
        <v>144</v>
      </c>
      <c r="G214" s="62">
        <v>1400023210</v>
      </c>
      <c r="H214" s="56">
        <v>244</v>
      </c>
      <c r="I214" s="56"/>
      <c r="J214" s="57">
        <f>SUMIFS(техфайл!$H$7:$H$4325,техфайл!$D$7:$D$4325,F214,техфайл!$E$7:$E$4325,G214,техфайл!$F$7:$F$4325,H214,техфайл!$A$7:$A$4325,A214)</f>
        <v>0</v>
      </c>
      <c r="K214" s="57"/>
      <c r="L214" s="56">
        <v>221</v>
      </c>
      <c r="M214" s="89" t="s">
        <v>131</v>
      </c>
      <c r="N214" s="57">
        <f>SUMIFS(техфайл!$H$7:$H$4325,техфайл!$D$7:$D$4325,F214,техфайл!$E$7:$E$4325,G214,техфайл!$F$7:$F$4325,H214,техфайл!$G$7:$G$4325,L214,техфайл!$A$7:$A$4325,A214,техфайл!$K$7:$K$4325,M214)</f>
        <v>0</v>
      </c>
      <c r="O214" s="43"/>
      <c r="P214" s="56" t="str">
        <f t="shared" si="12"/>
        <v>90607011400023210244</v>
      </c>
    </row>
    <row r="215" spans="1:16" hidden="1" x14ac:dyDescent="0.3">
      <c r="A215" s="82">
        <v>35782954</v>
      </c>
      <c r="B215" s="191"/>
      <c r="C215" s="191"/>
      <c r="D215" s="191"/>
      <c r="E215" s="44">
        <v>906</v>
      </c>
      <c r="F215" s="44" t="s">
        <v>144</v>
      </c>
      <c r="G215" s="62">
        <v>1400023210</v>
      </c>
      <c r="H215" s="56">
        <v>247</v>
      </c>
      <c r="I215" s="56"/>
      <c r="J215" s="57">
        <f>SUMIFS(техфайл!$H$7:$H$4325,техфайл!$D$7:$D$4325,F215,техфайл!$E$7:$E$4325,G215,техфайл!$F$7:$F$4325,H215,техфайл!$A$7:$A$4325,A215)</f>
        <v>0</v>
      </c>
      <c r="K215" s="57"/>
      <c r="L215" s="56">
        <v>223</v>
      </c>
      <c r="M215" s="89" t="s">
        <v>132</v>
      </c>
      <c r="N215" s="57">
        <f>SUMIFS(техфайл!$H$7:$H$4325,техфайл!$D$7:$D$4325,F215,техфайл!$E$7:$E$4325,G215,техфайл!$F$7:$F$4325,H215,техфайл!$G$7:$G$4325,L215,техфайл!$A$7:$A$4325,A215,техфайл!$K$7:$K$4325,M215)</f>
        <v>0</v>
      </c>
      <c r="O215" s="43"/>
      <c r="P215" s="56" t="str">
        <f t="shared" si="12"/>
        <v>90607011400023210247</v>
      </c>
    </row>
    <row r="216" spans="1:16" hidden="1" x14ac:dyDescent="0.3">
      <c r="A216" s="82">
        <v>35782954</v>
      </c>
      <c r="B216" s="191"/>
      <c r="C216" s="191"/>
      <c r="D216" s="191"/>
      <c r="E216" s="44">
        <v>906</v>
      </c>
      <c r="F216" s="44" t="s">
        <v>144</v>
      </c>
      <c r="G216" s="62">
        <v>1400023210</v>
      </c>
      <c r="H216" s="56">
        <v>244</v>
      </c>
      <c r="I216" s="56"/>
      <c r="J216" s="57"/>
      <c r="K216" s="57"/>
      <c r="L216" s="56">
        <v>223</v>
      </c>
      <c r="M216" s="89" t="s">
        <v>133</v>
      </c>
      <c r="N216" s="57">
        <f>SUMIFS(техфайл!$H$7:$H$4325,техфайл!$D$7:$D$4325,F216,техфайл!$E$7:$E$4325,G216,техфайл!$F$7:$F$4325,H216,техфайл!$G$7:$G$4325,L216,техфайл!$A$7:$A$4325,A216,техфайл!$K$7:$K$4325,M216)</f>
        <v>0</v>
      </c>
      <c r="O216" s="43"/>
      <c r="P216" s="56" t="str">
        <f t="shared" si="12"/>
        <v>90607011400023210244</v>
      </c>
    </row>
    <row r="217" spans="1:16" hidden="1" x14ac:dyDescent="0.3">
      <c r="A217" s="82">
        <v>35782954</v>
      </c>
      <c r="B217" s="191"/>
      <c r="C217" s="191"/>
      <c r="D217" s="191"/>
      <c r="E217" s="44">
        <v>906</v>
      </c>
      <c r="F217" s="44" t="s">
        <v>144</v>
      </c>
      <c r="G217" s="62">
        <v>1400023210</v>
      </c>
      <c r="H217" s="56">
        <v>247</v>
      </c>
      <c r="I217" s="56"/>
      <c r="J217" s="57"/>
      <c r="K217" s="57"/>
      <c r="L217" s="56">
        <v>223</v>
      </c>
      <c r="M217" s="89" t="s">
        <v>134</v>
      </c>
      <c r="N217" s="57">
        <f>SUMIFS(техфайл!$H$7:$H$4325,техфайл!$D$7:$D$4325,F217,техфайл!$E$7:$E$4325,G217,техфайл!$F$7:$F$4325,H217,техфайл!$G$7:$G$4325,L217,техфайл!$A$7:$A$4325,A217,техфайл!$K$7:$K$4325,M217)</f>
        <v>0</v>
      </c>
      <c r="O217" s="43"/>
      <c r="P217" s="56" t="str">
        <f t="shared" si="12"/>
        <v>90607011400023210247</v>
      </c>
    </row>
    <row r="218" spans="1:16" hidden="1" x14ac:dyDescent="0.3">
      <c r="A218" s="82">
        <v>35782954</v>
      </c>
      <c r="B218" s="191"/>
      <c r="C218" s="191"/>
      <c r="D218" s="191"/>
      <c r="E218" s="44">
        <v>906</v>
      </c>
      <c r="F218" s="44" t="s">
        <v>144</v>
      </c>
      <c r="G218" s="62">
        <v>1400023210</v>
      </c>
      <c r="H218" s="56">
        <v>247</v>
      </c>
      <c r="I218" s="56"/>
      <c r="J218" s="57"/>
      <c r="K218" s="57"/>
      <c r="L218" s="56">
        <v>223</v>
      </c>
      <c r="M218" s="89" t="s">
        <v>135</v>
      </c>
      <c r="N218" s="57">
        <f>SUMIFS(техфайл!$H$7:$H$4325,техфайл!$D$7:$D$4325,F218,техфайл!$E$7:$E$4325,G218,техфайл!$F$7:$F$4325,H218,техфайл!$G$7:$G$4325,L218,техфайл!$A$7:$A$4325,A218,техфайл!$K$7:$K$4325,M218)</f>
        <v>0</v>
      </c>
      <c r="O218" s="43"/>
      <c r="P218" s="56" t="str">
        <f t="shared" si="12"/>
        <v>90607011400023210247</v>
      </c>
    </row>
    <row r="219" spans="1:16" hidden="1" x14ac:dyDescent="0.3">
      <c r="A219" s="82">
        <v>35782954</v>
      </c>
      <c r="B219" s="191"/>
      <c r="C219" s="191"/>
      <c r="D219" s="191"/>
      <c r="E219" s="44">
        <v>906</v>
      </c>
      <c r="F219" s="44" t="s">
        <v>144</v>
      </c>
      <c r="G219" s="62">
        <v>1400023210</v>
      </c>
      <c r="H219" s="56">
        <v>244</v>
      </c>
      <c r="I219" s="56"/>
      <c r="J219" s="57"/>
      <c r="K219" s="57"/>
      <c r="L219" s="56">
        <v>225</v>
      </c>
      <c r="M219" s="89" t="s">
        <v>131</v>
      </c>
      <c r="N219" s="57">
        <f>SUMIFS(техфайл!$H$7:$H$4325,техфайл!$D$7:$D$4325,F219,техфайл!$E$7:$E$4325,G219,техфайл!$F$7:$F$4325,H219,техфайл!$G$7:$G$4325,L219,техфайл!$A$7:$A$4325,A219,техфайл!$K$7:$K$4325,M219)</f>
        <v>0</v>
      </c>
      <c r="O219" s="43"/>
      <c r="P219" s="56" t="str">
        <f t="shared" si="12"/>
        <v>90607011400023210244</v>
      </c>
    </row>
    <row r="220" spans="1:16" hidden="1" x14ac:dyDescent="0.3">
      <c r="A220" s="82">
        <v>35782954</v>
      </c>
      <c r="B220" s="191"/>
      <c r="C220" s="191"/>
      <c r="D220" s="191"/>
      <c r="E220" s="44">
        <v>906</v>
      </c>
      <c r="F220" s="44" t="s">
        <v>144</v>
      </c>
      <c r="G220" s="62">
        <v>1400023210</v>
      </c>
      <c r="H220" s="56">
        <v>244</v>
      </c>
      <c r="I220" s="56"/>
      <c r="J220" s="57"/>
      <c r="K220" s="57"/>
      <c r="L220" s="56">
        <v>226</v>
      </c>
      <c r="M220" s="89" t="s">
        <v>131</v>
      </c>
      <c r="N220" s="57">
        <f>SUMIFS(техфайл!$H$7:$H$4325,техфайл!$D$7:$D$4325,F220,техфайл!$E$7:$E$4325,G220,техфайл!$F$7:$F$4325,H220,техфайл!$G$7:$G$4325,L220,техфайл!$A$7:$A$4325,A220,техфайл!$K$7:$K$4325,M220)</f>
        <v>0</v>
      </c>
      <c r="O220" s="43"/>
      <c r="P220" s="56" t="str">
        <f t="shared" si="12"/>
        <v>90607011400023210244</v>
      </c>
    </row>
    <row r="221" spans="1:16" hidden="1" x14ac:dyDescent="0.3">
      <c r="A221" s="82">
        <v>35782954</v>
      </c>
      <c r="B221" s="191"/>
      <c r="C221" s="191"/>
      <c r="D221" s="191"/>
      <c r="E221" s="44">
        <v>906</v>
      </c>
      <c r="F221" s="44" t="s">
        <v>144</v>
      </c>
      <c r="G221" s="62">
        <v>1400023210</v>
      </c>
      <c r="H221" s="56">
        <v>244</v>
      </c>
      <c r="I221" s="56"/>
      <c r="J221" s="57"/>
      <c r="K221" s="57"/>
      <c r="L221" s="56">
        <v>310</v>
      </c>
      <c r="M221" s="89" t="s">
        <v>136</v>
      </c>
      <c r="N221" s="57">
        <f>SUMIFS(техфайл!$H$7:$H$4325,техфайл!$D$7:$D$4325,F221,техфайл!$E$7:$E$4325,G221,техфайл!$F$7:$F$4325,H221,техфайл!$G$7:$G$4325,L221,техфайл!$A$7:$A$4325,A221,техфайл!$K$7:$K$4325,M221)</f>
        <v>0</v>
      </c>
      <c r="O221" s="43"/>
      <c r="P221" s="56" t="str">
        <f t="shared" si="12"/>
        <v>90607011400023210244</v>
      </c>
    </row>
    <row r="222" spans="1:16" hidden="1" x14ac:dyDescent="0.3">
      <c r="A222" s="82">
        <v>35782954</v>
      </c>
      <c r="B222" s="191"/>
      <c r="C222" s="191"/>
      <c r="D222" s="191"/>
      <c r="E222" s="44">
        <v>906</v>
      </c>
      <c r="F222" s="44" t="s">
        <v>144</v>
      </c>
      <c r="G222" s="62">
        <v>1400023210</v>
      </c>
      <c r="H222" s="56">
        <v>244</v>
      </c>
      <c r="I222" s="56"/>
      <c r="J222" s="57"/>
      <c r="K222" s="57"/>
      <c r="L222" s="56">
        <v>342</v>
      </c>
      <c r="M222" s="89" t="s">
        <v>137</v>
      </c>
      <c r="N222" s="57">
        <f>SUMIFS(техфайл!$H$7:$H$4325,техфайл!$D$7:$D$4325,F222,техфайл!$E$7:$E$4325,G222,техфайл!$F$7:$F$4325,H222,техфайл!$G$7:$G$4325,L222,техфайл!$A$7:$A$4325,A222,техфайл!$K$7:$K$4325,M222)</f>
        <v>0</v>
      </c>
      <c r="O222" s="43"/>
      <c r="P222" s="56" t="str">
        <f t="shared" si="12"/>
        <v>90607011400023210244</v>
      </c>
    </row>
    <row r="223" spans="1:16" hidden="1" x14ac:dyDescent="0.3">
      <c r="A223" s="82">
        <v>35782954</v>
      </c>
      <c r="B223" s="191"/>
      <c r="C223" s="191"/>
      <c r="D223" s="191"/>
      <c r="E223" s="44">
        <v>906</v>
      </c>
      <c r="F223" s="44" t="s">
        <v>144</v>
      </c>
      <c r="G223" s="62">
        <v>1400023210</v>
      </c>
      <c r="H223" s="56">
        <v>244</v>
      </c>
      <c r="I223" s="56"/>
      <c r="J223" s="57"/>
      <c r="K223" s="57"/>
      <c r="L223" s="56">
        <v>344</v>
      </c>
      <c r="M223" s="89" t="s">
        <v>136</v>
      </c>
      <c r="N223" s="57">
        <f>SUMIFS(техфайл!$H$7:$H$4325,техфайл!$D$7:$D$4325,F223,техфайл!$E$7:$E$4325,G223,техфайл!$F$7:$F$4325,H223,техфайл!$G$7:$G$4325,L223,техфайл!$A$7:$A$4325,A223,техфайл!$K$7:$K$4325,M223)</f>
        <v>0</v>
      </c>
      <c r="O223" s="43"/>
      <c r="P223" s="56" t="str">
        <f t="shared" si="12"/>
        <v>90607011400023210244</v>
      </c>
    </row>
    <row r="224" spans="1:16" hidden="1" x14ac:dyDescent="0.3">
      <c r="A224" s="82">
        <v>35782954</v>
      </c>
      <c r="B224" s="191"/>
      <c r="C224" s="191"/>
      <c r="D224" s="191"/>
      <c r="E224" s="44">
        <v>906</v>
      </c>
      <c r="F224" s="44" t="s">
        <v>144</v>
      </c>
      <c r="G224" s="62">
        <v>1400023210</v>
      </c>
      <c r="H224" s="56">
        <v>244</v>
      </c>
      <c r="I224" s="56"/>
      <c r="J224" s="57"/>
      <c r="K224" s="57"/>
      <c r="L224" s="56">
        <v>346</v>
      </c>
      <c r="M224" s="89" t="s">
        <v>136</v>
      </c>
      <c r="N224" s="57">
        <f>SUMIFS(техфайл!$H$7:$H$4325,техфайл!$D$7:$D$4325,F224,техфайл!$E$7:$E$4325,G224,техфайл!$F$7:$F$4325,H224,техфайл!$G$7:$G$4325,L224,техфайл!$A$7:$A$4325,A224,техфайл!$K$7:$K$4325,M224)</f>
        <v>0</v>
      </c>
      <c r="O224" s="43"/>
      <c r="P224" s="56" t="str">
        <f t="shared" si="12"/>
        <v>90607011400023210244</v>
      </c>
    </row>
    <row r="225" spans="1:16" hidden="1" x14ac:dyDescent="0.3">
      <c r="A225" s="82">
        <v>35782954</v>
      </c>
      <c r="B225" s="191"/>
      <c r="C225" s="191"/>
      <c r="D225" s="191"/>
      <c r="E225" s="44">
        <v>906</v>
      </c>
      <c r="F225" s="44" t="s">
        <v>144</v>
      </c>
      <c r="G225" s="62">
        <v>1400023210</v>
      </c>
      <c r="H225" s="56">
        <v>851</v>
      </c>
      <c r="I225" s="56"/>
      <c r="J225" s="57">
        <f>SUMIFS(техфайл!$H$7:$H$4325,техфайл!$D$7:$D$4325,F225,техфайл!$E$7:$E$4325,G225,техфайл!$F$7:$F$4325,H225,техфайл!$A$7:$A$4325,A225)</f>
        <v>0</v>
      </c>
      <c r="K225" s="57"/>
      <c r="L225" s="56">
        <v>291</v>
      </c>
      <c r="M225" s="89" t="s">
        <v>138</v>
      </c>
      <c r="N225" s="57">
        <f>SUMIFS(техфайл!$H$7:$H$4325,техфайл!$D$7:$D$4325,F225,техфайл!$E$7:$E$4325,G225,техфайл!$F$7:$F$4325,H225,техфайл!$G$7:$G$4325,L225,техфайл!$A$7:$A$4325,A225,техфайл!$K$7:$K$4325,M225)</f>
        <v>0</v>
      </c>
      <c r="O225" s="43"/>
      <c r="P225" s="56" t="str">
        <f t="shared" si="12"/>
        <v>90607011400023210851</v>
      </c>
    </row>
    <row r="226" spans="1:16" hidden="1" x14ac:dyDescent="0.3">
      <c r="A226" s="82">
        <v>35782954</v>
      </c>
      <c r="B226" s="191"/>
      <c r="C226" s="191"/>
      <c r="D226" s="191"/>
      <c r="E226" s="44">
        <v>906</v>
      </c>
      <c r="F226" s="44" t="s">
        <v>174</v>
      </c>
      <c r="G226" s="62">
        <v>1400005000</v>
      </c>
      <c r="H226" s="56">
        <v>112</v>
      </c>
      <c r="I226" s="56"/>
      <c r="J226" s="57">
        <f>SUMIFS(техфайл!$H$7:$H$4325,техфайл!$D$7:$D$4325,F226,техфайл!$E$7:$E$4325,G226,техфайл!$F$7:$F$4325,H226,техфайл!$A$7:$A$4325,A226)</f>
        <v>0</v>
      </c>
      <c r="K226" s="57"/>
      <c r="L226" s="56">
        <v>212</v>
      </c>
      <c r="M226" s="89" t="s">
        <v>175</v>
      </c>
      <c r="N226" s="57">
        <f>SUMIFS(техфайл!$H$7:$H$4325,техфайл!$D$7:$D$4325,F226,техфайл!$E$7:$E$4325,G226,техфайл!$F$7:$F$4325,H226,техфайл!$G$7:$G$4325,L226,техфайл!$A$7:$A$4325,A226,техфайл!$K$7:$K$4325,M226)</f>
        <v>0</v>
      </c>
      <c r="O226" s="43"/>
      <c r="P226" s="56" t="str">
        <f t="shared" si="12"/>
        <v>90607051400005000112</v>
      </c>
    </row>
    <row r="227" spans="1:16" hidden="1" x14ac:dyDescent="0.3">
      <c r="A227" s="82">
        <v>35782954</v>
      </c>
      <c r="B227" s="192"/>
      <c r="C227" s="192"/>
      <c r="D227" s="192"/>
      <c r="E227" s="44">
        <v>906</v>
      </c>
      <c r="F227" s="44" t="s">
        <v>174</v>
      </c>
      <c r="G227" s="62">
        <v>1400005000</v>
      </c>
      <c r="H227" s="56">
        <v>244</v>
      </c>
      <c r="I227" s="56"/>
      <c r="J227" s="57">
        <f>SUMIFS(техфайл!$H$7:$H$4325,техфайл!$D$7:$D$4325,F227,техфайл!$E$7:$E$4325,G227,техфайл!$F$7:$F$4325,H227,техфайл!$A$7:$A$4325,A227)</f>
        <v>0</v>
      </c>
      <c r="K227" s="57"/>
      <c r="L227" s="56">
        <v>226</v>
      </c>
      <c r="M227" s="89" t="s">
        <v>175</v>
      </c>
      <c r="N227" s="57">
        <f>SUMIFS(техфайл!$H$7:$H$4325,техфайл!$D$7:$D$4325,F227,техфайл!$E$7:$E$4325,G227,техфайл!$F$7:$F$4325,H227,техфайл!$G$7:$G$4325,L227,техфайл!$A$7:$A$4325,A227,техфайл!$K$7:$K$4325,M227)</f>
        <v>0</v>
      </c>
      <c r="O227" s="43"/>
      <c r="P227" s="56" t="str">
        <f t="shared" si="12"/>
        <v>90607051400005000244</v>
      </c>
    </row>
    <row r="228" spans="1:16" ht="18.75" hidden="1" customHeight="1" x14ac:dyDescent="0.3">
      <c r="A228" s="82">
        <v>35782928</v>
      </c>
      <c r="B228" s="190" t="s">
        <v>486</v>
      </c>
      <c r="C228" s="190" t="s">
        <v>360</v>
      </c>
      <c r="D228" s="190" t="str">
        <f>VLOOKUP($A228, Учреждения!$B$4:$F$292, 3, FALSE)</f>
        <v>ГКДОУ "ДЕТСКИЙ САД № 38 "ЛАСТОЧКА" Г.О. ГОРЛОВКА" ДНР</v>
      </c>
      <c r="E228" s="81" t="s">
        <v>140</v>
      </c>
      <c r="F228" s="81" t="s">
        <v>140</v>
      </c>
      <c r="G228" s="81" t="s">
        <v>140</v>
      </c>
      <c r="H228" s="81" t="s">
        <v>140</v>
      </c>
      <c r="I228" s="81" t="s">
        <v>140</v>
      </c>
      <c r="J228" s="81" t="s">
        <v>140</v>
      </c>
      <c r="K228" s="80">
        <f>SUM(J229:J244)</f>
        <v>0</v>
      </c>
      <c r="L228" s="56"/>
      <c r="M228" s="89"/>
      <c r="N228" s="57"/>
      <c r="O228" s="43"/>
      <c r="P228" s="85"/>
    </row>
    <row r="229" spans="1:16" ht="18.75" hidden="1" customHeight="1" x14ac:dyDescent="0.3">
      <c r="A229" s="82">
        <v>35782928</v>
      </c>
      <c r="B229" s="191"/>
      <c r="C229" s="191"/>
      <c r="D229" s="191"/>
      <c r="E229" s="44">
        <v>906</v>
      </c>
      <c r="F229" s="44" t="s">
        <v>144</v>
      </c>
      <c r="G229" s="62">
        <v>1400023210</v>
      </c>
      <c r="H229" s="56" t="s">
        <v>168</v>
      </c>
      <c r="I229" s="56"/>
      <c r="J229" s="57">
        <f>SUMIFS(техфайл!$H$7:$H$4325,техфайл!$D$7:$D$4325,F229,техфайл!$E$7:$E$4325,G229,техфайл!$F$7:$F$4325,H229,техфайл!$A$7:$A$4325,A229)</f>
        <v>0</v>
      </c>
      <c r="K229" s="57"/>
      <c r="L229" s="56">
        <v>211</v>
      </c>
      <c r="M229" s="89" t="s">
        <v>172</v>
      </c>
      <c r="N229" s="57">
        <f>SUMIFS(техфайл!$H$7:$H$4325,техфайл!$D$7:$D$4325,F229,техфайл!$E$7:$E$4325,G229,техфайл!$F$7:$F$4325,H229,техфайл!$G$7:$G$4325,L229,техфайл!$A$7:$A$4325,A229,техфайл!$K$7:$K$4325,M229)+SUMIFS(техфайл!$H$7:$H$4325,техфайл!$D$7:$D$4325,F229,техфайл!$E$7:$E$4325,G229,техфайл!$F$7:$F$4325,H229,техфайл!$G$7:$G$4325,266,техфайл!$A$7:$A$4325,A229,техфайл!$K$7:$K$4325,M229)</f>
        <v>0</v>
      </c>
      <c r="O229" s="43"/>
      <c r="P229" s="56" t="str">
        <f t="shared" ref="P229:P244" si="13">E229&amp;F229&amp;SUBSTITUTE(G229," ","")&amp;H229</f>
        <v>90607011400023210111</v>
      </c>
    </row>
    <row r="230" spans="1:16" hidden="1" x14ac:dyDescent="0.3">
      <c r="A230" s="82">
        <v>35782928</v>
      </c>
      <c r="B230" s="191"/>
      <c r="C230" s="191"/>
      <c r="D230" s="191"/>
      <c r="E230" s="44">
        <v>906</v>
      </c>
      <c r="F230" s="44" t="s">
        <v>144</v>
      </c>
      <c r="G230" s="62">
        <v>1400023210</v>
      </c>
      <c r="H230" s="56" t="s">
        <v>170</v>
      </c>
      <c r="I230" s="56"/>
      <c r="J230" s="57">
        <f>SUMIFS(техфайл!$H$7:$H$4325,техфайл!$D$7:$D$4325,F230,техфайл!$E$7:$E$4325,G230,техфайл!$F$7:$F$4325,H230,техфайл!$A$7:$A$4325,A230)</f>
        <v>0</v>
      </c>
      <c r="K230" s="57"/>
      <c r="L230" s="56">
        <v>213</v>
      </c>
      <c r="M230" s="89" t="s">
        <v>173</v>
      </c>
      <c r="N230" s="57">
        <f>SUMIFS(техфайл!$H$7:$H$4325,техфайл!$D$7:$D$4325,F230,техфайл!$E$7:$E$4325,G230,техфайл!$F$7:$F$4325,H230,техфайл!$G$7:$G$4325,L230,техфайл!$A$7:$A$4325,A230,техфайл!$K$7:$K$4325,M230)</f>
        <v>0</v>
      </c>
      <c r="O230" s="43"/>
      <c r="P230" s="56" t="str">
        <f t="shared" si="13"/>
        <v>90607011400023210119</v>
      </c>
    </row>
    <row r="231" spans="1:16" hidden="1" x14ac:dyDescent="0.3">
      <c r="A231" s="82">
        <v>35782928</v>
      </c>
      <c r="B231" s="191"/>
      <c r="C231" s="191"/>
      <c r="D231" s="191"/>
      <c r="E231" s="44">
        <v>906</v>
      </c>
      <c r="F231" s="44" t="s">
        <v>144</v>
      </c>
      <c r="G231" s="62">
        <v>1400023210</v>
      </c>
      <c r="H231" s="56">
        <v>244</v>
      </c>
      <c r="I231" s="56"/>
      <c r="J231" s="57">
        <f>SUMIFS(техфайл!$H$7:$H$4325,техфайл!$D$7:$D$4325,F231,техфайл!$E$7:$E$4325,G231,техфайл!$F$7:$F$4325,H231,техфайл!$A$7:$A$4325,A231)</f>
        <v>0</v>
      </c>
      <c r="K231" s="57"/>
      <c r="L231" s="56">
        <v>221</v>
      </c>
      <c r="M231" s="89" t="s">
        <v>131</v>
      </c>
      <c r="N231" s="57">
        <f>SUMIFS(техфайл!$H$7:$H$4325,техфайл!$D$7:$D$4325,F231,техфайл!$E$7:$E$4325,G231,техфайл!$F$7:$F$4325,H231,техфайл!$G$7:$G$4325,L231,техфайл!$A$7:$A$4325,A231,техфайл!$K$7:$K$4325,M231)</f>
        <v>0</v>
      </c>
      <c r="O231" s="43"/>
      <c r="P231" s="56" t="str">
        <f t="shared" si="13"/>
        <v>90607011400023210244</v>
      </c>
    </row>
    <row r="232" spans="1:16" hidden="1" x14ac:dyDescent="0.3">
      <c r="A232" s="82">
        <v>35782928</v>
      </c>
      <c r="B232" s="191"/>
      <c r="C232" s="191"/>
      <c r="D232" s="191"/>
      <c r="E232" s="44">
        <v>906</v>
      </c>
      <c r="F232" s="44" t="s">
        <v>144</v>
      </c>
      <c r="G232" s="62">
        <v>1400023210</v>
      </c>
      <c r="H232" s="56">
        <v>247</v>
      </c>
      <c r="I232" s="56"/>
      <c r="J232" s="57">
        <f>SUMIFS(техфайл!$H$7:$H$4325,техфайл!$D$7:$D$4325,F232,техфайл!$E$7:$E$4325,G232,техфайл!$F$7:$F$4325,H232,техфайл!$A$7:$A$4325,A232)</f>
        <v>0</v>
      </c>
      <c r="K232" s="57"/>
      <c r="L232" s="56">
        <v>223</v>
      </c>
      <c r="M232" s="89" t="s">
        <v>132</v>
      </c>
      <c r="N232" s="57">
        <f>SUMIFS(техфайл!$H$7:$H$4325,техфайл!$D$7:$D$4325,F232,техфайл!$E$7:$E$4325,G232,техфайл!$F$7:$F$4325,H232,техфайл!$G$7:$G$4325,L232,техфайл!$A$7:$A$4325,A232,техфайл!$K$7:$K$4325,M232)</f>
        <v>0</v>
      </c>
      <c r="O232" s="43"/>
      <c r="P232" s="56" t="str">
        <f t="shared" si="13"/>
        <v>90607011400023210247</v>
      </c>
    </row>
    <row r="233" spans="1:16" hidden="1" x14ac:dyDescent="0.3">
      <c r="A233" s="82">
        <v>35782928</v>
      </c>
      <c r="B233" s="191"/>
      <c r="C233" s="191"/>
      <c r="D233" s="191"/>
      <c r="E233" s="44">
        <v>906</v>
      </c>
      <c r="F233" s="44" t="s">
        <v>144</v>
      </c>
      <c r="G233" s="62">
        <v>1400023210</v>
      </c>
      <c r="H233" s="56">
        <v>244</v>
      </c>
      <c r="I233" s="56"/>
      <c r="J233" s="57"/>
      <c r="K233" s="57"/>
      <c r="L233" s="56">
        <v>223</v>
      </c>
      <c r="M233" s="89" t="s">
        <v>133</v>
      </c>
      <c r="N233" s="57">
        <f>SUMIFS(техфайл!$H$7:$H$4325,техфайл!$D$7:$D$4325,F233,техфайл!$E$7:$E$4325,G233,техфайл!$F$7:$F$4325,H233,техфайл!$G$7:$G$4325,L233,техфайл!$A$7:$A$4325,A233,техфайл!$K$7:$K$4325,M233)</f>
        <v>0</v>
      </c>
      <c r="O233" s="43"/>
      <c r="P233" s="56" t="str">
        <f t="shared" si="13"/>
        <v>90607011400023210244</v>
      </c>
    </row>
    <row r="234" spans="1:16" hidden="1" x14ac:dyDescent="0.3">
      <c r="A234" s="82">
        <v>35782928</v>
      </c>
      <c r="B234" s="191"/>
      <c r="C234" s="191"/>
      <c r="D234" s="191"/>
      <c r="E234" s="44">
        <v>906</v>
      </c>
      <c r="F234" s="44" t="s">
        <v>144</v>
      </c>
      <c r="G234" s="62">
        <v>1400023210</v>
      </c>
      <c r="H234" s="56">
        <v>247</v>
      </c>
      <c r="I234" s="56"/>
      <c r="J234" s="57"/>
      <c r="K234" s="57"/>
      <c r="L234" s="56">
        <v>223</v>
      </c>
      <c r="M234" s="89" t="s">
        <v>134</v>
      </c>
      <c r="N234" s="57">
        <f>SUMIFS(техфайл!$H$7:$H$4325,техфайл!$D$7:$D$4325,F234,техфайл!$E$7:$E$4325,G234,техфайл!$F$7:$F$4325,H234,техфайл!$G$7:$G$4325,L234,техфайл!$A$7:$A$4325,A234,техфайл!$K$7:$K$4325,M234)</f>
        <v>0</v>
      </c>
      <c r="O234" s="43"/>
      <c r="P234" s="56" t="str">
        <f t="shared" si="13"/>
        <v>90607011400023210247</v>
      </c>
    </row>
    <row r="235" spans="1:16" hidden="1" x14ac:dyDescent="0.3">
      <c r="A235" s="82">
        <v>35782928</v>
      </c>
      <c r="B235" s="191"/>
      <c r="C235" s="191"/>
      <c r="D235" s="191"/>
      <c r="E235" s="44">
        <v>906</v>
      </c>
      <c r="F235" s="44" t="s">
        <v>144</v>
      </c>
      <c r="G235" s="62">
        <v>1400023210</v>
      </c>
      <c r="H235" s="56">
        <v>247</v>
      </c>
      <c r="I235" s="56"/>
      <c r="J235" s="57"/>
      <c r="K235" s="57"/>
      <c r="L235" s="56">
        <v>223</v>
      </c>
      <c r="M235" s="89" t="s">
        <v>135</v>
      </c>
      <c r="N235" s="57">
        <f>SUMIFS(техфайл!$H$7:$H$4325,техфайл!$D$7:$D$4325,F235,техфайл!$E$7:$E$4325,G235,техфайл!$F$7:$F$4325,H235,техфайл!$G$7:$G$4325,L235,техфайл!$A$7:$A$4325,A235,техфайл!$K$7:$K$4325,M235)</f>
        <v>0</v>
      </c>
      <c r="O235" s="43"/>
      <c r="P235" s="56" t="str">
        <f t="shared" si="13"/>
        <v>90607011400023210247</v>
      </c>
    </row>
    <row r="236" spans="1:16" hidden="1" x14ac:dyDescent="0.3">
      <c r="A236" s="82">
        <v>35782928</v>
      </c>
      <c r="B236" s="191"/>
      <c r="C236" s="191"/>
      <c r="D236" s="191"/>
      <c r="E236" s="44">
        <v>906</v>
      </c>
      <c r="F236" s="44" t="s">
        <v>144</v>
      </c>
      <c r="G236" s="62">
        <v>1400023210</v>
      </c>
      <c r="H236" s="56">
        <v>244</v>
      </c>
      <c r="I236" s="56"/>
      <c r="J236" s="57"/>
      <c r="K236" s="57"/>
      <c r="L236" s="56">
        <v>225</v>
      </c>
      <c r="M236" s="89" t="s">
        <v>131</v>
      </c>
      <c r="N236" s="57">
        <f>SUMIFS(техфайл!$H$7:$H$4325,техфайл!$D$7:$D$4325,F236,техфайл!$E$7:$E$4325,G236,техфайл!$F$7:$F$4325,H236,техфайл!$G$7:$G$4325,L236,техфайл!$A$7:$A$4325,A236,техфайл!$K$7:$K$4325,M236)</f>
        <v>0</v>
      </c>
      <c r="O236" s="43"/>
      <c r="P236" s="56" t="str">
        <f t="shared" si="13"/>
        <v>90607011400023210244</v>
      </c>
    </row>
    <row r="237" spans="1:16" hidden="1" x14ac:dyDescent="0.3">
      <c r="A237" s="82">
        <v>35782928</v>
      </c>
      <c r="B237" s="191"/>
      <c r="C237" s="191"/>
      <c r="D237" s="191"/>
      <c r="E237" s="44">
        <v>906</v>
      </c>
      <c r="F237" s="44" t="s">
        <v>144</v>
      </c>
      <c r="G237" s="62">
        <v>1400023210</v>
      </c>
      <c r="H237" s="56">
        <v>244</v>
      </c>
      <c r="I237" s="56"/>
      <c r="J237" s="57"/>
      <c r="K237" s="57"/>
      <c r="L237" s="56">
        <v>226</v>
      </c>
      <c r="M237" s="89" t="s">
        <v>131</v>
      </c>
      <c r="N237" s="57">
        <f>SUMIFS(техфайл!$H$7:$H$4325,техфайл!$D$7:$D$4325,F237,техфайл!$E$7:$E$4325,G237,техфайл!$F$7:$F$4325,H237,техфайл!$G$7:$G$4325,L237,техфайл!$A$7:$A$4325,A237,техфайл!$K$7:$K$4325,M237)</f>
        <v>0</v>
      </c>
      <c r="O237" s="43"/>
      <c r="P237" s="56" t="str">
        <f t="shared" si="13"/>
        <v>90607011400023210244</v>
      </c>
    </row>
    <row r="238" spans="1:16" hidden="1" x14ac:dyDescent="0.3">
      <c r="A238" s="82">
        <v>35782928</v>
      </c>
      <c r="B238" s="191"/>
      <c r="C238" s="191"/>
      <c r="D238" s="191"/>
      <c r="E238" s="44">
        <v>906</v>
      </c>
      <c r="F238" s="44" t="s">
        <v>144</v>
      </c>
      <c r="G238" s="62">
        <v>1400023210</v>
      </c>
      <c r="H238" s="56">
        <v>244</v>
      </c>
      <c r="I238" s="56"/>
      <c r="J238" s="57"/>
      <c r="K238" s="57"/>
      <c r="L238" s="56">
        <v>310</v>
      </c>
      <c r="M238" s="89" t="s">
        <v>136</v>
      </c>
      <c r="N238" s="57">
        <f>SUMIFS(техфайл!$H$7:$H$4325,техфайл!$D$7:$D$4325,F238,техфайл!$E$7:$E$4325,G238,техфайл!$F$7:$F$4325,H238,техфайл!$G$7:$G$4325,L238,техфайл!$A$7:$A$4325,A238,техфайл!$K$7:$K$4325,M238)</f>
        <v>0</v>
      </c>
      <c r="O238" s="43"/>
      <c r="P238" s="56" t="str">
        <f t="shared" si="13"/>
        <v>90607011400023210244</v>
      </c>
    </row>
    <row r="239" spans="1:16" hidden="1" x14ac:dyDescent="0.3">
      <c r="A239" s="82">
        <v>35782928</v>
      </c>
      <c r="B239" s="191"/>
      <c r="C239" s="191"/>
      <c r="D239" s="191"/>
      <c r="E239" s="44">
        <v>906</v>
      </c>
      <c r="F239" s="44" t="s">
        <v>144</v>
      </c>
      <c r="G239" s="62">
        <v>1400023210</v>
      </c>
      <c r="H239" s="56">
        <v>244</v>
      </c>
      <c r="I239" s="56"/>
      <c r="J239" s="57"/>
      <c r="K239" s="57"/>
      <c r="L239" s="56">
        <v>342</v>
      </c>
      <c r="M239" s="89" t="s">
        <v>137</v>
      </c>
      <c r="N239" s="57">
        <f>SUMIFS(техфайл!$H$7:$H$4325,техфайл!$D$7:$D$4325,F239,техфайл!$E$7:$E$4325,G239,техфайл!$F$7:$F$4325,H239,техфайл!$G$7:$G$4325,L239,техфайл!$A$7:$A$4325,A239,техфайл!$K$7:$K$4325,M239)</f>
        <v>0</v>
      </c>
      <c r="O239" s="43"/>
      <c r="P239" s="56" t="str">
        <f t="shared" si="13"/>
        <v>90607011400023210244</v>
      </c>
    </row>
    <row r="240" spans="1:16" hidden="1" x14ac:dyDescent="0.3">
      <c r="A240" s="82">
        <v>35782928</v>
      </c>
      <c r="B240" s="191"/>
      <c r="C240" s="191"/>
      <c r="D240" s="191"/>
      <c r="E240" s="44">
        <v>906</v>
      </c>
      <c r="F240" s="44" t="s">
        <v>144</v>
      </c>
      <c r="G240" s="62">
        <v>1400023210</v>
      </c>
      <c r="H240" s="56">
        <v>244</v>
      </c>
      <c r="I240" s="56"/>
      <c r="J240" s="57"/>
      <c r="K240" s="57"/>
      <c r="L240" s="56">
        <v>344</v>
      </c>
      <c r="M240" s="89" t="s">
        <v>136</v>
      </c>
      <c r="N240" s="57">
        <f>SUMIFS(техфайл!$H$7:$H$4325,техфайл!$D$7:$D$4325,F240,техфайл!$E$7:$E$4325,G240,техфайл!$F$7:$F$4325,H240,техфайл!$G$7:$G$4325,L240,техфайл!$A$7:$A$4325,A240,техфайл!$K$7:$K$4325,M240)</f>
        <v>0</v>
      </c>
      <c r="O240" s="43"/>
      <c r="P240" s="56" t="str">
        <f t="shared" si="13"/>
        <v>90607011400023210244</v>
      </c>
    </row>
    <row r="241" spans="1:16" hidden="1" x14ac:dyDescent="0.3">
      <c r="A241" s="82">
        <v>35782928</v>
      </c>
      <c r="B241" s="191"/>
      <c r="C241" s="191"/>
      <c r="D241" s="191"/>
      <c r="E241" s="44">
        <v>906</v>
      </c>
      <c r="F241" s="44" t="s">
        <v>144</v>
      </c>
      <c r="G241" s="62">
        <v>1400023210</v>
      </c>
      <c r="H241" s="56">
        <v>244</v>
      </c>
      <c r="I241" s="56"/>
      <c r="J241" s="57"/>
      <c r="K241" s="57"/>
      <c r="L241" s="56">
        <v>346</v>
      </c>
      <c r="M241" s="89" t="s">
        <v>136</v>
      </c>
      <c r="N241" s="57">
        <f>SUMIFS(техфайл!$H$7:$H$4325,техфайл!$D$7:$D$4325,F241,техфайл!$E$7:$E$4325,G241,техфайл!$F$7:$F$4325,H241,техфайл!$G$7:$G$4325,L241,техфайл!$A$7:$A$4325,A241,техфайл!$K$7:$K$4325,M241)</f>
        <v>0</v>
      </c>
      <c r="O241" s="43"/>
      <c r="P241" s="56" t="str">
        <f t="shared" si="13"/>
        <v>90607011400023210244</v>
      </c>
    </row>
    <row r="242" spans="1:16" hidden="1" x14ac:dyDescent="0.3">
      <c r="A242" s="82">
        <v>35782928</v>
      </c>
      <c r="B242" s="191"/>
      <c r="C242" s="191"/>
      <c r="D242" s="191"/>
      <c r="E242" s="44">
        <v>906</v>
      </c>
      <c r="F242" s="44" t="s">
        <v>144</v>
      </c>
      <c r="G242" s="62">
        <v>1400023210</v>
      </c>
      <c r="H242" s="56">
        <v>851</v>
      </c>
      <c r="I242" s="56"/>
      <c r="J242" s="57">
        <f>SUMIFS(техфайл!$H$7:$H$4325,техфайл!$D$7:$D$4325,F242,техфайл!$E$7:$E$4325,G242,техфайл!$F$7:$F$4325,H242,техфайл!$A$7:$A$4325,A242)</f>
        <v>0</v>
      </c>
      <c r="K242" s="57"/>
      <c r="L242" s="56">
        <v>291</v>
      </c>
      <c r="M242" s="89" t="s">
        <v>138</v>
      </c>
      <c r="N242" s="57">
        <f>SUMIFS(техфайл!$H$7:$H$4325,техфайл!$D$7:$D$4325,F242,техфайл!$E$7:$E$4325,G242,техфайл!$F$7:$F$4325,H242,техфайл!$G$7:$G$4325,L242,техфайл!$A$7:$A$4325,A242,техфайл!$K$7:$K$4325,M242)</f>
        <v>0</v>
      </c>
      <c r="O242" s="43"/>
      <c r="P242" s="56" t="str">
        <f t="shared" si="13"/>
        <v>90607011400023210851</v>
      </c>
    </row>
    <row r="243" spans="1:16" hidden="1" x14ac:dyDescent="0.3">
      <c r="A243" s="82">
        <v>35782928</v>
      </c>
      <c r="B243" s="191"/>
      <c r="C243" s="191"/>
      <c r="D243" s="191"/>
      <c r="E243" s="44">
        <v>906</v>
      </c>
      <c r="F243" s="44" t="s">
        <v>174</v>
      </c>
      <c r="G243" s="62">
        <v>1400005000</v>
      </c>
      <c r="H243" s="56">
        <v>112</v>
      </c>
      <c r="I243" s="56"/>
      <c r="J243" s="57">
        <f>SUMIFS(техфайл!$H$7:$H$4325,техфайл!$D$7:$D$4325,F243,техфайл!$E$7:$E$4325,G243,техфайл!$F$7:$F$4325,H243,техфайл!$A$7:$A$4325,A243)</f>
        <v>0</v>
      </c>
      <c r="K243" s="57"/>
      <c r="L243" s="56">
        <v>212</v>
      </c>
      <c r="M243" s="89" t="s">
        <v>175</v>
      </c>
      <c r="N243" s="57">
        <f>SUMIFS(техфайл!$H$7:$H$4325,техфайл!$D$7:$D$4325,F243,техфайл!$E$7:$E$4325,G243,техфайл!$F$7:$F$4325,H243,техфайл!$G$7:$G$4325,L243,техфайл!$A$7:$A$4325,A243,техфайл!$K$7:$K$4325,M243)</f>
        <v>0</v>
      </c>
      <c r="O243" s="43"/>
      <c r="P243" s="56" t="str">
        <f t="shared" si="13"/>
        <v>90607051400005000112</v>
      </c>
    </row>
    <row r="244" spans="1:16" hidden="1" x14ac:dyDescent="0.3">
      <c r="A244" s="82">
        <v>35782928</v>
      </c>
      <c r="B244" s="192"/>
      <c r="C244" s="192"/>
      <c r="D244" s="192"/>
      <c r="E244" s="44">
        <v>906</v>
      </c>
      <c r="F244" s="44" t="s">
        <v>174</v>
      </c>
      <c r="G244" s="62">
        <v>1400005000</v>
      </c>
      <c r="H244" s="56">
        <v>244</v>
      </c>
      <c r="I244" s="56"/>
      <c r="J244" s="57">
        <f>SUMIFS(техфайл!$H$7:$H$4325,техфайл!$D$7:$D$4325,F244,техфайл!$E$7:$E$4325,G244,техфайл!$F$7:$F$4325,H244,техфайл!$A$7:$A$4325,A244)</f>
        <v>0</v>
      </c>
      <c r="K244" s="57"/>
      <c r="L244" s="56">
        <v>226</v>
      </c>
      <c r="M244" s="89" t="s">
        <v>175</v>
      </c>
      <c r="N244" s="57">
        <f>SUMIFS(техфайл!$H$7:$H$4325,техфайл!$D$7:$D$4325,F244,техфайл!$E$7:$E$4325,G244,техфайл!$F$7:$F$4325,H244,техфайл!$G$7:$G$4325,L244,техфайл!$A$7:$A$4325,A244,техфайл!$K$7:$K$4325,M244)</f>
        <v>0</v>
      </c>
      <c r="O244" s="43"/>
      <c r="P244" s="56" t="str">
        <f t="shared" si="13"/>
        <v>90607051400005000244</v>
      </c>
    </row>
    <row r="245" spans="1:16" ht="18.75" hidden="1" customHeight="1" x14ac:dyDescent="0.3">
      <c r="A245" s="82">
        <v>33844332</v>
      </c>
      <c r="B245" s="190" t="s">
        <v>487</v>
      </c>
      <c r="C245" s="190" t="s">
        <v>362</v>
      </c>
      <c r="D245" s="190" t="str">
        <f>VLOOKUP($A245, Учреждения!$B$4:$F$292, 3, FALSE)</f>
        <v>ГКДОУ "ДЕТСКИЙ САД № 51 "СВЕТЛЯЧОК" Г.О. ГОРЛОВКА" ДНР</v>
      </c>
      <c r="E245" s="81" t="s">
        <v>140</v>
      </c>
      <c r="F245" s="81" t="s">
        <v>140</v>
      </c>
      <c r="G245" s="81" t="s">
        <v>140</v>
      </c>
      <c r="H245" s="81" t="s">
        <v>140</v>
      </c>
      <c r="I245" s="81" t="s">
        <v>140</v>
      </c>
      <c r="J245" s="81" t="s">
        <v>140</v>
      </c>
      <c r="K245" s="80">
        <f>SUM(J246:J261)</f>
        <v>0</v>
      </c>
      <c r="L245" s="56"/>
      <c r="M245" s="89"/>
      <c r="N245" s="57"/>
      <c r="O245" s="43"/>
      <c r="P245" s="85"/>
    </row>
    <row r="246" spans="1:16" ht="18.75" hidden="1" customHeight="1" x14ac:dyDescent="0.3">
      <c r="A246" s="82">
        <v>33844332</v>
      </c>
      <c r="B246" s="191"/>
      <c r="C246" s="191"/>
      <c r="D246" s="191"/>
      <c r="E246" s="44">
        <v>906</v>
      </c>
      <c r="F246" s="44" t="s">
        <v>144</v>
      </c>
      <c r="G246" s="62">
        <v>1400023210</v>
      </c>
      <c r="H246" s="56" t="s">
        <v>168</v>
      </c>
      <c r="I246" s="56"/>
      <c r="J246" s="57">
        <f>SUMIFS(техфайл!$H$7:$H$4325,техфайл!$D$7:$D$4325,F246,техфайл!$E$7:$E$4325,G246,техфайл!$F$7:$F$4325,H246,техфайл!$A$7:$A$4325,A246)</f>
        <v>0</v>
      </c>
      <c r="K246" s="57"/>
      <c r="L246" s="56">
        <v>211</v>
      </c>
      <c r="M246" s="89" t="s">
        <v>172</v>
      </c>
      <c r="N246" s="57">
        <f>SUMIFS(техфайл!$H$7:$H$4325,техфайл!$D$7:$D$4325,F246,техфайл!$E$7:$E$4325,G246,техфайл!$F$7:$F$4325,H246,техфайл!$G$7:$G$4325,L246,техфайл!$A$7:$A$4325,A246,техфайл!$K$7:$K$4325,M246)+SUMIFS(техфайл!$H$7:$H$4325,техфайл!$D$7:$D$4325,F246,техфайл!$E$7:$E$4325,G246,техфайл!$F$7:$F$4325,H246,техфайл!$G$7:$G$4325,266,техфайл!$A$7:$A$4325,A246,техфайл!$K$7:$K$4325,M246)</f>
        <v>0</v>
      </c>
      <c r="O246" s="43"/>
      <c r="P246" s="56" t="str">
        <f t="shared" ref="P246:P261" si="14">E246&amp;F246&amp;SUBSTITUTE(G246," ","")&amp;H246</f>
        <v>90607011400023210111</v>
      </c>
    </row>
    <row r="247" spans="1:16" hidden="1" x14ac:dyDescent="0.3">
      <c r="A247" s="82">
        <v>33844332</v>
      </c>
      <c r="B247" s="191"/>
      <c r="C247" s="191"/>
      <c r="D247" s="191"/>
      <c r="E247" s="44">
        <v>906</v>
      </c>
      <c r="F247" s="44" t="s">
        <v>144</v>
      </c>
      <c r="G247" s="62">
        <v>1400023210</v>
      </c>
      <c r="H247" s="56" t="s">
        <v>170</v>
      </c>
      <c r="I247" s="56"/>
      <c r="J247" s="57">
        <f>SUMIFS(техфайл!$H$7:$H$4325,техфайл!$D$7:$D$4325,F247,техфайл!$E$7:$E$4325,G247,техфайл!$F$7:$F$4325,H247,техфайл!$A$7:$A$4325,A247)</f>
        <v>0</v>
      </c>
      <c r="K247" s="57"/>
      <c r="L247" s="56">
        <v>213</v>
      </c>
      <c r="M247" s="89" t="s">
        <v>173</v>
      </c>
      <c r="N247" s="57">
        <f>SUMIFS(техфайл!$H$7:$H$4325,техфайл!$D$7:$D$4325,F247,техфайл!$E$7:$E$4325,G247,техфайл!$F$7:$F$4325,H247,техфайл!$G$7:$G$4325,L247,техфайл!$A$7:$A$4325,A247,техфайл!$K$7:$K$4325,M247)</f>
        <v>0</v>
      </c>
      <c r="O247" s="43"/>
      <c r="P247" s="56" t="str">
        <f t="shared" si="14"/>
        <v>90607011400023210119</v>
      </c>
    </row>
    <row r="248" spans="1:16" hidden="1" x14ac:dyDescent="0.3">
      <c r="A248" s="82">
        <v>33844332</v>
      </c>
      <c r="B248" s="191"/>
      <c r="C248" s="191"/>
      <c r="D248" s="191"/>
      <c r="E248" s="44">
        <v>906</v>
      </c>
      <c r="F248" s="44" t="s">
        <v>144</v>
      </c>
      <c r="G248" s="62">
        <v>1400023210</v>
      </c>
      <c r="H248" s="56">
        <v>244</v>
      </c>
      <c r="I248" s="56"/>
      <c r="J248" s="57">
        <f>SUMIFS(техфайл!$H$7:$H$4325,техфайл!$D$7:$D$4325,F248,техфайл!$E$7:$E$4325,G248,техфайл!$F$7:$F$4325,H248,техфайл!$A$7:$A$4325,A248)</f>
        <v>0</v>
      </c>
      <c r="K248" s="57"/>
      <c r="L248" s="56">
        <v>221</v>
      </c>
      <c r="M248" s="89" t="s">
        <v>131</v>
      </c>
      <c r="N248" s="57">
        <f>SUMIFS(техфайл!$H$7:$H$4325,техфайл!$D$7:$D$4325,F248,техфайл!$E$7:$E$4325,G248,техфайл!$F$7:$F$4325,H248,техфайл!$G$7:$G$4325,L248,техфайл!$A$7:$A$4325,A248,техфайл!$K$7:$K$4325,M248)</f>
        <v>0</v>
      </c>
      <c r="O248" s="43"/>
      <c r="P248" s="56" t="str">
        <f t="shared" si="14"/>
        <v>90607011400023210244</v>
      </c>
    </row>
    <row r="249" spans="1:16" hidden="1" x14ac:dyDescent="0.3">
      <c r="A249" s="82">
        <v>33844332</v>
      </c>
      <c r="B249" s="191"/>
      <c r="C249" s="191"/>
      <c r="D249" s="191"/>
      <c r="E249" s="44">
        <v>906</v>
      </c>
      <c r="F249" s="44" t="s">
        <v>144</v>
      </c>
      <c r="G249" s="62">
        <v>1400023210</v>
      </c>
      <c r="H249" s="56">
        <v>247</v>
      </c>
      <c r="I249" s="56"/>
      <c r="J249" s="57">
        <f>SUMIFS(техфайл!$H$7:$H$4325,техфайл!$D$7:$D$4325,F249,техфайл!$E$7:$E$4325,G249,техфайл!$F$7:$F$4325,H249,техфайл!$A$7:$A$4325,A249)</f>
        <v>0</v>
      </c>
      <c r="K249" s="57"/>
      <c r="L249" s="56">
        <v>223</v>
      </c>
      <c r="M249" s="89" t="s">
        <v>132</v>
      </c>
      <c r="N249" s="57">
        <f>SUMIFS(техфайл!$H$7:$H$4325,техфайл!$D$7:$D$4325,F249,техфайл!$E$7:$E$4325,G249,техфайл!$F$7:$F$4325,H249,техфайл!$G$7:$G$4325,L249,техфайл!$A$7:$A$4325,A249,техфайл!$K$7:$K$4325,M249)</f>
        <v>0</v>
      </c>
      <c r="O249" s="43"/>
      <c r="P249" s="56" t="str">
        <f t="shared" si="14"/>
        <v>90607011400023210247</v>
      </c>
    </row>
    <row r="250" spans="1:16" hidden="1" x14ac:dyDescent="0.3">
      <c r="A250" s="82">
        <v>33844332</v>
      </c>
      <c r="B250" s="191"/>
      <c r="C250" s="191"/>
      <c r="D250" s="191"/>
      <c r="E250" s="44">
        <v>906</v>
      </c>
      <c r="F250" s="44" t="s">
        <v>144</v>
      </c>
      <c r="G250" s="62">
        <v>1400023210</v>
      </c>
      <c r="H250" s="56">
        <v>244</v>
      </c>
      <c r="I250" s="56"/>
      <c r="J250" s="57"/>
      <c r="K250" s="57"/>
      <c r="L250" s="56">
        <v>223</v>
      </c>
      <c r="M250" s="89" t="s">
        <v>133</v>
      </c>
      <c r="N250" s="57">
        <f>SUMIFS(техфайл!$H$7:$H$4325,техфайл!$D$7:$D$4325,F250,техфайл!$E$7:$E$4325,G250,техфайл!$F$7:$F$4325,H250,техфайл!$G$7:$G$4325,L250,техфайл!$A$7:$A$4325,A250,техфайл!$K$7:$K$4325,M250)</f>
        <v>0</v>
      </c>
      <c r="O250" s="43"/>
      <c r="P250" s="56" t="str">
        <f t="shared" si="14"/>
        <v>90607011400023210244</v>
      </c>
    </row>
    <row r="251" spans="1:16" hidden="1" x14ac:dyDescent="0.3">
      <c r="A251" s="82">
        <v>33844332</v>
      </c>
      <c r="B251" s="191"/>
      <c r="C251" s="191"/>
      <c r="D251" s="191"/>
      <c r="E251" s="44">
        <v>906</v>
      </c>
      <c r="F251" s="44" t="s">
        <v>144</v>
      </c>
      <c r="G251" s="62">
        <v>1400023210</v>
      </c>
      <c r="H251" s="56">
        <v>247</v>
      </c>
      <c r="I251" s="56"/>
      <c r="J251" s="57"/>
      <c r="K251" s="57"/>
      <c r="L251" s="56">
        <v>223</v>
      </c>
      <c r="M251" s="89" t="s">
        <v>134</v>
      </c>
      <c r="N251" s="57">
        <f>SUMIFS(техфайл!$H$7:$H$4325,техфайл!$D$7:$D$4325,F251,техфайл!$E$7:$E$4325,G251,техфайл!$F$7:$F$4325,H251,техфайл!$G$7:$G$4325,L251,техфайл!$A$7:$A$4325,A251,техфайл!$K$7:$K$4325,M251)</f>
        <v>0</v>
      </c>
      <c r="O251" s="43"/>
      <c r="P251" s="56" t="str">
        <f t="shared" si="14"/>
        <v>90607011400023210247</v>
      </c>
    </row>
    <row r="252" spans="1:16" hidden="1" x14ac:dyDescent="0.3">
      <c r="A252" s="82">
        <v>33844332</v>
      </c>
      <c r="B252" s="191"/>
      <c r="C252" s="191"/>
      <c r="D252" s="191"/>
      <c r="E252" s="44">
        <v>906</v>
      </c>
      <c r="F252" s="44" t="s">
        <v>144</v>
      </c>
      <c r="G252" s="62">
        <v>1400023210</v>
      </c>
      <c r="H252" s="56">
        <v>247</v>
      </c>
      <c r="I252" s="56"/>
      <c r="J252" s="57"/>
      <c r="K252" s="57"/>
      <c r="L252" s="56">
        <v>223</v>
      </c>
      <c r="M252" s="89" t="s">
        <v>135</v>
      </c>
      <c r="N252" s="57">
        <f>SUMIFS(техфайл!$H$7:$H$4325,техфайл!$D$7:$D$4325,F252,техфайл!$E$7:$E$4325,G252,техфайл!$F$7:$F$4325,H252,техфайл!$G$7:$G$4325,L252,техфайл!$A$7:$A$4325,A252,техфайл!$K$7:$K$4325,M252)</f>
        <v>0</v>
      </c>
      <c r="O252" s="43"/>
      <c r="P252" s="56" t="str">
        <f t="shared" si="14"/>
        <v>90607011400023210247</v>
      </c>
    </row>
    <row r="253" spans="1:16" hidden="1" x14ac:dyDescent="0.3">
      <c r="A253" s="82">
        <v>33844332</v>
      </c>
      <c r="B253" s="191"/>
      <c r="C253" s="191"/>
      <c r="D253" s="191"/>
      <c r="E253" s="44">
        <v>906</v>
      </c>
      <c r="F253" s="44" t="s">
        <v>144</v>
      </c>
      <c r="G253" s="62">
        <v>1400023210</v>
      </c>
      <c r="H253" s="56">
        <v>244</v>
      </c>
      <c r="I253" s="56"/>
      <c r="J253" s="57"/>
      <c r="K253" s="57"/>
      <c r="L253" s="56">
        <v>225</v>
      </c>
      <c r="M253" s="89" t="s">
        <v>131</v>
      </c>
      <c r="N253" s="57">
        <f>SUMIFS(техфайл!$H$7:$H$4325,техфайл!$D$7:$D$4325,F253,техфайл!$E$7:$E$4325,G253,техфайл!$F$7:$F$4325,H253,техфайл!$G$7:$G$4325,L253,техфайл!$A$7:$A$4325,A253,техфайл!$K$7:$K$4325,M253)</f>
        <v>0</v>
      </c>
      <c r="O253" s="43"/>
      <c r="P253" s="56" t="str">
        <f t="shared" si="14"/>
        <v>90607011400023210244</v>
      </c>
    </row>
    <row r="254" spans="1:16" hidden="1" x14ac:dyDescent="0.3">
      <c r="A254" s="82">
        <v>33844332</v>
      </c>
      <c r="B254" s="191"/>
      <c r="C254" s="191"/>
      <c r="D254" s="191"/>
      <c r="E254" s="44">
        <v>906</v>
      </c>
      <c r="F254" s="44" t="s">
        <v>144</v>
      </c>
      <c r="G254" s="62">
        <v>1400023210</v>
      </c>
      <c r="H254" s="56">
        <v>244</v>
      </c>
      <c r="I254" s="56"/>
      <c r="J254" s="57"/>
      <c r="K254" s="57"/>
      <c r="L254" s="56">
        <v>226</v>
      </c>
      <c r="M254" s="89" t="s">
        <v>131</v>
      </c>
      <c r="N254" s="57">
        <f>SUMIFS(техфайл!$H$7:$H$4325,техфайл!$D$7:$D$4325,F254,техфайл!$E$7:$E$4325,G254,техфайл!$F$7:$F$4325,H254,техфайл!$G$7:$G$4325,L254,техфайл!$A$7:$A$4325,A254,техфайл!$K$7:$K$4325,M254)</f>
        <v>0</v>
      </c>
      <c r="O254" s="43"/>
      <c r="P254" s="56" t="str">
        <f t="shared" si="14"/>
        <v>90607011400023210244</v>
      </c>
    </row>
    <row r="255" spans="1:16" hidden="1" x14ac:dyDescent="0.3">
      <c r="A255" s="82">
        <v>33844332</v>
      </c>
      <c r="B255" s="191"/>
      <c r="C255" s="191"/>
      <c r="D255" s="191"/>
      <c r="E255" s="44">
        <v>906</v>
      </c>
      <c r="F255" s="44" t="s">
        <v>144</v>
      </c>
      <c r="G255" s="62">
        <v>1400023210</v>
      </c>
      <c r="H255" s="56">
        <v>244</v>
      </c>
      <c r="I255" s="56"/>
      <c r="J255" s="57"/>
      <c r="K255" s="57"/>
      <c r="L255" s="56">
        <v>310</v>
      </c>
      <c r="M255" s="89" t="s">
        <v>136</v>
      </c>
      <c r="N255" s="57">
        <f>SUMIFS(техфайл!$H$7:$H$4325,техфайл!$D$7:$D$4325,F255,техфайл!$E$7:$E$4325,G255,техфайл!$F$7:$F$4325,H255,техфайл!$G$7:$G$4325,L255,техфайл!$A$7:$A$4325,A255,техфайл!$K$7:$K$4325,M255)</f>
        <v>0</v>
      </c>
      <c r="O255" s="43"/>
      <c r="P255" s="56" t="str">
        <f t="shared" si="14"/>
        <v>90607011400023210244</v>
      </c>
    </row>
    <row r="256" spans="1:16" hidden="1" x14ac:dyDescent="0.3">
      <c r="A256" s="82">
        <v>33844332</v>
      </c>
      <c r="B256" s="191"/>
      <c r="C256" s="191"/>
      <c r="D256" s="191"/>
      <c r="E256" s="44">
        <v>906</v>
      </c>
      <c r="F256" s="44" t="s">
        <v>144</v>
      </c>
      <c r="G256" s="62">
        <v>1400023210</v>
      </c>
      <c r="H256" s="56">
        <v>244</v>
      </c>
      <c r="I256" s="56"/>
      <c r="J256" s="57"/>
      <c r="K256" s="57"/>
      <c r="L256" s="56">
        <v>342</v>
      </c>
      <c r="M256" s="89" t="s">
        <v>137</v>
      </c>
      <c r="N256" s="57">
        <f>SUMIFS(техфайл!$H$7:$H$4325,техфайл!$D$7:$D$4325,F256,техфайл!$E$7:$E$4325,G256,техфайл!$F$7:$F$4325,H256,техфайл!$G$7:$G$4325,L256,техфайл!$A$7:$A$4325,A256,техфайл!$K$7:$K$4325,M256)</f>
        <v>0</v>
      </c>
      <c r="O256" s="43"/>
      <c r="P256" s="56" t="str">
        <f t="shared" si="14"/>
        <v>90607011400023210244</v>
      </c>
    </row>
    <row r="257" spans="1:16" hidden="1" x14ac:dyDescent="0.3">
      <c r="A257" s="82">
        <v>33844332</v>
      </c>
      <c r="B257" s="191"/>
      <c r="C257" s="191"/>
      <c r="D257" s="191"/>
      <c r="E257" s="44">
        <v>906</v>
      </c>
      <c r="F257" s="44" t="s">
        <v>144</v>
      </c>
      <c r="G257" s="62">
        <v>1400023210</v>
      </c>
      <c r="H257" s="56">
        <v>244</v>
      </c>
      <c r="I257" s="56"/>
      <c r="J257" s="57"/>
      <c r="K257" s="57"/>
      <c r="L257" s="56">
        <v>344</v>
      </c>
      <c r="M257" s="89" t="s">
        <v>136</v>
      </c>
      <c r="N257" s="57">
        <f>SUMIFS(техфайл!$H$7:$H$4325,техфайл!$D$7:$D$4325,F257,техфайл!$E$7:$E$4325,G257,техфайл!$F$7:$F$4325,H257,техфайл!$G$7:$G$4325,L257,техфайл!$A$7:$A$4325,A257,техфайл!$K$7:$K$4325,M257)</f>
        <v>0</v>
      </c>
      <c r="O257" s="43"/>
      <c r="P257" s="56" t="str">
        <f t="shared" si="14"/>
        <v>90607011400023210244</v>
      </c>
    </row>
    <row r="258" spans="1:16" hidden="1" x14ac:dyDescent="0.3">
      <c r="A258" s="82">
        <v>33844332</v>
      </c>
      <c r="B258" s="191"/>
      <c r="C258" s="191"/>
      <c r="D258" s="191"/>
      <c r="E258" s="44">
        <v>906</v>
      </c>
      <c r="F258" s="44" t="s">
        <v>144</v>
      </c>
      <c r="G258" s="62">
        <v>1400023210</v>
      </c>
      <c r="H258" s="56">
        <v>244</v>
      </c>
      <c r="I258" s="56"/>
      <c r="J258" s="57"/>
      <c r="K258" s="57"/>
      <c r="L258" s="56">
        <v>346</v>
      </c>
      <c r="M258" s="89" t="s">
        <v>136</v>
      </c>
      <c r="N258" s="57">
        <f>SUMIFS(техфайл!$H$7:$H$4325,техфайл!$D$7:$D$4325,F258,техфайл!$E$7:$E$4325,G258,техфайл!$F$7:$F$4325,H258,техфайл!$G$7:$G$4325,L258,техфайл!$A$7:$A$4325,A258,техфайл!$K$7:$K$4325,M258)</f>
        <v>0</v>
      </c>
      <c r="O258" s="43"/>
      <c r="P258" s="56" t="str">
        <f t="shared" si="14"/>
        <v>90607011400023210244</v>
      </c>
    </row>
    <row r="259" spans="1:16" hidden="1" x14ac:dyDescent="0.3">
      <c r="A259" s="82">
        <v>33844332</v>
      </c>
      <c r="B259" s="191"/>
      <c r="C259" s="191"/>
      <c r="D259" s="191"/>
      <c r="E259" s="44">
        <v>906</v>
      </c>
      <c r="F259" s="44" t="s">
        <v>144</v>
      </c>
      <c r="G259" s="62">
        <v>1400023210</v>
      </c>
      <c r="H259" s="56">
        <v>851</v>
      </c>
      <c r="I259" s="56"/>
      <c r="J259" s="57">
        <f>SUMIFS(техфайл!$H$7:$H$4325,техфайл!$D$7:$D$4325,F259,техфайл!$E$7:$E$4325,G259,техфайл!$F$7:$F$4325,H259,техфайл!$A$7:$A$4325,A259)</f>
        <v>0</v>
      </c>
      <c r="K259" s="57"/>
      <c r="L259" s="56">
        <v>291</v>
      </c>
      <c r="M259" s="89" t="s">
        <v>138</v>
      </c>
      <c r="N259" s="57">
        <f>SUMIFS(техфайл!$H$7:$H$4325,техфайл!$D$7:$D$4325,F259,техфайл!$E$7:$E$4325,G259,техфайл!$F$7:$F$4325,H259,техфайл!$G$7:$G$4325,L259,техфайл!$A$7:$A$4325,A259,техфайл!$K$7:$K$4325,M259)</f>
        <v>0</v>
      </c>
      <c r="O259" s="43"/>
      <c r="P259" s="56" t="str">
        <f t="shared" si="14"/>
        <v>90607011400023210851</v>
      </c>
    </row>
    <row r="260" spans="1:16" hidden="1" x14ac:dyDescent="0.3">
      <c r="A260" s="82">
        <v>33844332</v>
      </c>
      <c r="B260" s="191"/>
      <c r="C260" s="191"/>
      <c r="D260" s="191"/>
      <c r="E260" s="44">
        <v>906</v>
      </c>
      <c r="F260" s="44" t="s">
        <v>174</v>
      </c>
      <c r="G260" s="62">
        <v>1400005000</v>
      </c>
      <c r="H260" s="56">
        <v>112</v>
      </c>
      <c r="I260" s="56"/>
      <c r="J260" s="57">
        <f>SUMIFS(техфайл!$H$7:$H$4325,техфайл!$D$7:$D$4325,F260,техфайл!$E$7:$E$4325,G260,техфайл!$F$7:$F$4325,H260,техфайл!$A$7:$A$4325,A260)</f>
        <v>0</v>
      </c>
      <c r="K260" s="57"/>
      <c r="L260" s="56">
        <v>212</v>
      </c>
      <c r="M260" s="89" t="s">
        <v>175</v>
      </c>
      <c r="N260" s="57">
        <f>SUMIFS(техфайл!$H$7:$H$4325,техфайл!$D$7:$D$4325,F260,техфайл!$E$7:$E$4325,G260,техфайл!$F$7:$F$4325,H260,техфайл!$G$7:$G$4325,L260,техфайл!$A$7:$A$4325,A260,техфайл!$K$7:$K$4325,M260)</f>
        <v>0</v>
      </c>
      <c r="O260" s="43"/>
      <c r="P260" s="56" t="str">
        <f t="shared" si="14"/>
        <v>90607051400005000112</v>
      </c>
    </row>
    <row r="261" spans="1:16" hidden="1" x14ac:dyDescent="0.3">
      <c r="A261" s="82">
        <v>33844332</v>
      </c>
      <c r="B261" s="192"/>
      <c r="C261" s="192"/>
      <c r="D261" s="192"/>
      <c r="E261" s="44">
        <v>906</v>
      </c>
      <c r="F261" s="44" t="s">
        <v>174</v>
      </c>
      <c r="G261" s="62">
        <v>1400005000</v>
      </c>
      <c r="H261" s="56">
        <v>244</v>
      </c>
      <c r="I261" s="56"/>
      <c r="J261" s="57">
        <f>SUMIFS(техфайл!$H$7:$H$4325,техфайл!$D$7:$D$4325,F261,техфайл!$E$7:$E$4325,G261,техфайл!$F$7:$F$4325,H261,техфайл!$A$7:$A$4325,A261)</f>
        <v>0</v>
      </c>
      <c r="K261" s="57"/>
      <c r="L261" s="56">
        <v>226</v>
      </c>
      <c r="M261" s="89" t="s">
        <v>175</v>
      </c>
      <c r="N261" s="57">
        <f>SUMIFS(техфайл!$H$7:$H$4325,техфайл!$D$7:$D$4325,F261,техфайл!$E$7:$E$4325,G261,техфайл!$F$7:$F$4325,H261,техфайл!$G$7:$G$4325,L261,техфайл!$A$7:$A$4325,A261,техфайл!$K$7:$K$4325,M261)</f>
        <v>0</v>
      </c>
      <c r="O261" s="43"/>
      <c r="P261" s="56" t="str">
        <f t="shared" si="14"/>
        <v>90607051400005000244</v>
      </c>
    </row>
    <row r="262" spans="1:16" ht="18.75" hidden="1" customHeight="1" x14ac:dyDescent="0.3">
      <c r="A262" s="82">
        <v>35063703</v>
      </c>
      <c r="B262" s="190" t="s">
        <v>488</v>
      </c>
      <c r="C262" s="190" t="s">
        <v>363</v>
      </c>
      <c r="D262" s="190" t="str">
        <f>VLOOKUP($A262, Учреждения!$B$4:$F$292, 3, FALSE)</f>
        <v>ГКДОУ "ДЕТСКИЙ САД № 52 "ЗВЕЗДОЧКА" Г.О. ГОРЛОВКА" ДНР</v>
      </c>
      <c r="E262" s="81" t="s">
        <v>140</v>
      </c>
      <c r="F262" s="81" t="s">
        <v>140</v>
      </c>
      <c r="G262" s="81" t="s">
        <v>140</v>
      </c>
      <c r="H262" s="81" t="s">
        <v>140</v>
      </c>
      <c r="I262" s="81" t="s">
        <v>140</v>
      </c>
      <c r="J262" s="81" t="s">
        <v>140</v>
      </c>
      <c r="K262" s="80">
        <f>SUM(J263:J278)</f>
        <v>0</v>
      </c>
      <c r="L262" s="56"/>
      <c r="M262" s="89"/>
      <c r="N262" s="57"/>
      <c r="O262" s="43"/>
      <c r="P262" s="85"/>
    </row>
    <row r="263" spans="1:16" ht="18.75" hidden="1" customHeight="1" x14ac:dyDescent="0.3">
      <c r="A263" s="82">
        <v>35063703</v>
      </c>
      <c r="B263" s="191"/>
      <c r="C263" s="191"/>
      <c r="D263" s="191"/>
      <c r="E263" s="44">
        <v>906</v>
      </c>
      <c r="F263" s="44" t="s">
        <v>144</v>
      </c>
      <c r="G263" s="62">
        <v>1400023210</v>
      </c>
      <c r="H263" s="56" t="s">
        <v>168</v>
      </c>
      <c r="I263" s="56"/>
      <c r="J263" s="57">
        <f>SUMIFS(техфайл!$H$7:$H$4325,техфайл!$D$7:$D$4325,F263,техфайл!$E$7:$E$4325,G263,техфайл!$F$7:$F$4325,H263,техфайл!$A$7:$A$4325,A263)</f>
        <v>0</v>
      </c>
      <c r="K263" s="57"/>
      <c r="L263" s="56">
        <v>211</v>
      </c>
      <c r="M263" s="89" t="s">
        <v>172</v>
      </c>
      <c r="N263" s="57">
        <f>SUMIFS(техфайл!$H$7:$H$4325,техфайл!$D$7:$D$4325,F263,техфайл!$E$7:$E$4325,G263,техфайл!$F$7:$F$4325,H263,техфайл!$G$7:$G$4325,L263,техфайл!$A$7:$A$4325,A263,техфайл!$K$7:$K$4325,M263)+SUMIFS(техфайл!$H$7:$H$4325,техфайл!$D$7:$D$4325,F263,техфайл!$E$7:$E$4325,G263,техфайл!$F$7:$F$4325,H263,техфайл!$G$7:$G$4325,266,техфайл!$A$7:$A$4325,A263,техфайл!$K$7:$K$4325,M263)</f>
        <v>0</v>
      </c>
      <c r="O263" s="43"/>
      <c r="P263" s="56" t="str">
        <f t="shared" ref="P263:P278" si="15">E263&amp;F263&amp;SUBSTITUTE(G263," ","")&amp;H263</f>
        <v>90607011400023210111</v>
      </c>
    </row>
    <row r="264" spans="1:16" hidden="1" x14ac:dyDescent="0.3">
      <c r="A264" s="82">
        <v>35063703</v>
      </c>
      <c r="B264" s="191"/>
      <c r="C264" s="191"/>
      <c r="D264" s="191"/>
      <c r="E264" s="44">
        <v>906</v>
      </c>
      <c r="F264" s="44" t="s">
        <v>144</v>
      </c>
      <c r="G264" s="62">
        <v>1400023210</v>
      </c>
      <c r="H264" s="56" t="s">
        <v>170</v>
      </c>
      <c r="I264" s="56"/>
      <c r="J264" s="57">
        <f>SUMIFS(техфайл!$H$7:$H$4325,техфайл!$D$7:$D$4325,F264,техфайл!$E$7:$E$4325,G264,техфайл!$F$7:$F$4325,H264,техфайл!$A$7:$A$4325,A264)</f>
        <v>0</v>
      </c>
      <c r="K264" s="57"/>
      <c r="L264" s="56">
        <v>213</v>
      </c>
      <c r="M264" s="89" t="s">
        <v>173</v>
      </c>
      <c r="N264" s="57">
        <f>SUMIFS(техфайл!$H$7:$H$4325,техфайл!$D$7:$D$4325,F264,техфайл!$E$7:$E$4325,G264,техфайл!$F$7:$F$4325,H264,техфайл!$G$7:$G$4325,L264,техфайл!$A$7:$A$4325,A264,техфайл!$K$7:$K$4325,M264)</f>
        <v>0</v>
      </c>
      <c r="O264" s="43"/>
      <c r="P264" s="56" t="str">
        <f t="shared" si="15"/>
        <v>90607011400023210119</v>
      </c>
    </row>
    <row r="265" spans="1:16" hidden="1" x14ac:dyDescent="0.3">
      <c r="A265" s="82">
        <v>35063703</v>
      </c>
      <c r="B265" s="191"/>
      <c r="C265" s="191"/>
      <c r="D265" s="191"/>
      <c r="E265" s="44">
        <v>906</v>
      </c>
      <c r="F265" s="44" t="s">
        <v>144</v>
      </c>
      <c r="G265" s="62">
        <v>1400023210</v>
      </c>
      <c r="H265" s="56">
        <v>244</v>
      </c>
      <c r="I265" s="56"/>
      <c r="J265" s="57">
        <f>SUMIFS(техфайл!$H$7:$H$4325,техфайл!$D$7:$D$4325,F265,техфайл!$E$7:$E$4325,G265,техфайл!$F$7:$F$4325,H265,техфайл!$A$7:$A$4325,A265)</f>
        <v>0</v>
      </c>
      <c r="K265" s="57"/>
      <c r="L265" s="56">
        <v>221</v>
      </c>
      <c r="M265" s="89" t="s">
        <v>131</v>
      </c>
      <c r="N265" s="57">
        <f>SUMIFS(техфайл!$H$7:$H$4325,техфайл!$D$7:$D$4325,F265,техфайл!$E$7:$E$4325,G265,техфайл!$F$7:$F$4325,H265,техфайл!$G$7:$G$4325,L265,техфайл!$A$7:$A$4325,A265,техфайл!$K$7:$K$4325,M265)</f>
        <v>0</v>
      </c>
      <c r="O265" s="43"/>
      <c r="P265" s="56" t="str">
        <f t="shared" si="15"/>
        <v>90607011400023210244</v>
      </c>
    </row>
    <row r="266" spans="1:16" hidden="1" x14ac:dyDescent="0.3">
      <c r="A266" s="82">
        <v>35063703</v>
      </c>
      <c r="B266" s="191"/>
      <c r="C266" s="191"/>
      <c r="D266" s="191"/>
      <c r="E266" s="44">
        <v>906</v>
      </c>
      <c r="F266" s="44" t="s">
        <v>144</v>
      </c>
      <c r="G266" s="62">
        <v>1400023210</v>
      </c>
      <c r="H266" s="56">
        <v>247</v>
      </c>
      <c r="I266" s="56"/>
      <c r="J266" s="57">
        <f>SUMIFS(техфайл!$H$7:$H$4325,техфайл!$D$7:$D$4325,F266,техфайл!$E$7:$E$4325,G266,техфайл!$F$7:$F$4325,H266,техфайл!$A$7:$A$4325,A266)</f>
        <v>0</v>
      </c>
      <c r="K266" s="57"/>
      <c r="L266" s="56">
        <v>223</v>
      </c>
      <c r="M266" s="89" t="s">
        <v>132</v>
      </c>
      <c r="N266" s="57">
        <f>SUMIFS(техфайл!$H$7:$H$4325,техфайл!$D$7:$D$4325,F266,техфайл!$E$7:$E$4325,G266,техфайл!$F$7:$F$4325,H266,техфайл!$G$7:$G$4325,L266,техфайл!$A$7:$A$4325,A266,техфайл!$K$7:$K$4325,M266)</f>
        <v>0</v>
      </c>
      <c r="O266" s="43"/>
      <c r="P266" s="56" t="str">
        <f t="shared" si="15"/>
        <v>90607011400023210247</v>
      </c>
    </row>
    <row r="267" spans="1:16" hidden="1" x14ac:dyDescent="0.3">
      <c r="A267" s="82">
        <v>35063703</v>
      </c>
      <c r="B267" s="191"/>
      <c r="C267" s="191"/>
      <c r="D267" s="191"/>
      <c r="E267" s="44">
        <v>906</v>
      </c>
      <c r="F267" s="44" t="s">
        <v>144</v>
      </c>
      <c r="G267" s="62">
        <v>1400023210</v>
      </c>
      <c r="H267" s="56">
        <v>244</v>
      </c>
      <c r="I267" s="56"/>
      <c r="J267" s="57"/>
      <c r="K267" s="57"/>
      <c r="L267" s="56">
        <v>223</v>
      </c>
      <c r="M267" s="89" t="s">
        <v>133</v>
      </c>
      <c r="N267" s="57">
        <f>SUMIFS(техфайл!$H$7:$H$4325,техфайл!$D$7:$D$4325,F267,техфайл!$E$7:$E$4325,G267,техфайл!$F$7:$F$4325,H267,техфайл!$G$7:$G$4325,L267,техфайл!$A$7:$A$4325,A267,техфайл!$K$7:$K$4325,M267)</f>
        <v>0</v>
      </c>
      <c r="O267" s="43"/>
      <c r="P267" s="56" t="str">
        <f t="shared" si="15"/>
        <v>90607011400023210244</v>
      </c>
    </row>
    <row r="268" spans="1:16" hidden="1" x14ac:dyDescent="0.3">
      <c r="A268" s="82">
        <v>35063703</v>
      </c>
      <c r="B268" s="191"/>
      <c r="C268" s="191"/>
      <c r="D268" s="191"/>
      <c r="E268" s="44">
        <v>906</v>
      </c>
      <c r="F268" s="44" t="s">
        <v>144</v>
      </c>
      <c r="G268" s="62">
        <v>1400023210</v>
      </c>
      <c r="H268" s="56">
        <v>247</v>
      </c>
      <c r="I268" s="56"/>
      <c r="J268" s="57"/>
      <c r="K268" s="57"/>
      <c r="L268" s="56">
        <v>223</v>
      </c>
      <c r="M268" s="89" t="s">
        <v>134</v>
      </c>
      <c r="N268" s="57">
        <f>SUMIFS(техфайл!$H$7:$H$4325,техфайл!$D$7:$D$4325,F268,техфайл!$E$7:$E$4325,G268,техфайл!$F$7:$F$4325,H268,техфайл!$G$7:$G$4325,L268,техфайл!$A$7:$A$4325,A268,техфайл!$K$7:$K$4325,M268)</f>
        <v>0</v>
      </c>
      <c r="O268" s="43"/>
      <c r="P268" s="56" t="str">
        <f t="shared" si="15"/>
        <v>90607011400023210247</v>
      </c>
    </row>
    <row r="269" spans="1:16" hidden="1" x14ac:dyDescent="0.3">
      <c r="A269" s="82">
        <v>35063703</v>
      </c>
      <c r="B269" s="191"/>
      <c r="C269" s="191"/>
      <c r="D269" s="191"/>
      <c r="E269" s="44">
        <v>906</v>
      </c>
      <c r="F269" s="44" t="s">
        <v>144</v>
      </c>
      <c r="G269" s="62">
        <v>1400023210</v>
      </c>
      <c r="H269" s="56">
        <v>247</v>
      </c>
      <c r="I269" s="56"/>
      <c r="J269" s="57"/>
      <c r="K269" s="57"/>
      <c r="L269" s="56">
        <v>223</v>
      </c>
      <c r="M269" s="89" t="s">
        <v>135</v>
      </c>
      <c r="N269" s="57">
        <f>SUMIFS(техфайл!$H$7:$H$4325,техфайл!$D$7:$D$4325,F269,техфайл!$E$7:$E$4325,G269,техфайл!$F$7:$F$4325,H269,техфайл!$G$7:$G$4325,L269,техфайл!$A$7:$A$4325,A269,техфайл!$K$7:$K$4325,M269)</f>
        <v>0</v>
      </c>
      <c r="O269" s="43"/>
      <c r="P269" s="56" t="str">
        <f t="shared" si="15"/>
        <v>90607011400023210247</v>
      </c>
    </row>
    <row r="270" spans="1:16" hidden="1" x14ac:dyDescent="0.3">
      <c r="A270" s="82">
        <v>35063703</v>
      </c>
      <c r="B270" s="191"/>
      <c r="C270" s="191"/>
      <c r="D270" s="191"/>
      <c r="E270" s="44">
        <v>906</v>
      </c>
      <c r="F270" s="44" t="s">
        <v>144</v>
      </c>
      <c r="G270" s="62">
        <v>1400023210</v>
      </c>
      <c r="H270" s="56">
        <v>244</v>
      </c>
      <c r="I270" s="56"/>
      <c r="J270" s="57"/>
      <c r="K270" s="57"/>
      <c r="L270" s="56">
        <v>225</v>
      </c>
      <c r="M270" s="89" t="s">
        <v>131</v>
      </c>
      <c r="N270" s="57">
        <f>SUMIFS(техфайл!$H$7:$H$4325,техфайл!$D$7:$D$4325,F270,техфайл!$E$7:$E$4325,G270,техфайл!$F$7:$F$4325,H270,техфайл!$G$7:$G$4325,L270,техфайл!$A$7:$A$4325,A270,техфайл!$K$7:$K$4325,M270)</f>
        <v>0</v>
      </c>
      <c r="O270" s="43"/>
      <c r="P270" s="56" t="str">
        <f t="shared" si="15"/>
        <v>90607011400023210244</v>
      </c>
    </row>
    <row r="271" spans="1:16" hidden="1" x14ac:dyDescent="0.3">
      <c r="A271" s="82">
        <v>35063703</v>
      </c>
      <c r="B271" s="191"/>
      <c r="C271" s="191"/>
      <c r="D271" s="191"/>
      <c r="E271" s="44">
        <v>906</v>
      </c>
      <c r="F271" s="44" t="s">
        <v>144</v>
      </c>
      <c r="G271" s="62">
        <v>1400023210</v>
      </c>
      <c r="H271" s="56">
        <v>244</v>
      </c>
      <c r="I271" s="56"/>
      <c r="J271" s="57"/>
      <c r="K271" s="57"/>
      <c r="L271" s="56">
        <v>226</v>
      </c>
      <c r="M271" s="89" t="s">
        <v>131</v>
      </c>
      <c r="N271" s="57">
        <f>SUMIFS(техфайл!$H$7:$H$4325,техфайл!$D$7:$D$4325,F271,техфайл!$E$7:$E$4325,G271,техфайл!$F$7:$F$4325,H271,техфайл!$G$7:$G$4325,L271,техфайл!$A$7:$A$4325,A271,техфайл!$K$7:$K$4325,M271)</f>
        <v>0</v>
      </c>
      <c r="O271" s="43"/>
      <c r="P271" s="56" t="str">
        <f t="shared" si="15"/>
        <v>90607011400023210244</v>
      </c>
    </row>
    <row r="272" spans="1:16" hidden="1" x14ac:dyDescent="0.3">
      <c r="A272" s="82">
        <v>35063703</v>
      </c>
      <c r="B272" s="191"/>
      <c r="C272" s="191"/>
      <c r="D272" s="191"/>
      <c r="E272" s="44">
        <v>906</v>
      </c>
      <c r="F272" s="44" t="s">
        <v>144</v>
      </c>
      <c r="G272" s="62">
        <v>1400023210</v>
      </c>
      <c r="H272" s="56">
        <v>244</v>
      </c>
      <c r="I272" s="56"/>
      <c r="J272" s="57"/>
      <c r="K272" s="57"/>
      <c r="L272" s="56">
        <v>310</v>
      </c>
      <c r="M272" s="89" t="s">
        <v>136</v>
      </c>
      <c r="N272" s="57">
        <f>SUMIFS(техфайл!$H$7:$H$4325,техфайл!$D$7:$D$4325,F272,техфайл!$E$7:$E$4325,G272,техфайл!$F$7:$F$4325,H272,техфайл!$G$7:$G$4325,L272,техфайл!$A$7:$A$4325,A272,техфайл!$K$7:$K$4325,M272)</f>
        <v>0</v>
      </c>
      <c r="O272" s="43"/>
      <c r="P272" s="56" t="str">
        <f t="shared" si="15"/>
        <v>90607011400023210244</v>
      </c>
    </row>
    <row r="273" spans="1:16" hidden="1" x14ac:dyDescent="0.3">
      <c r="A273" s="82">
        <v>35063703</v>
      </c>
      <c r="B273" s="191"/>
      <c r="C273" s="191"/>
      <c r="D273" s="191"/>
      <c r="E273" s="44">
        <v>906</v>
      </c>
      <c r="F273" s="44" t="s">
        <v>144</v>
      </c>
      <c r="G273" s="62">
        <v>1400023210</v>
      </c>
      <c r="H273" s="56">
        <v>244</v>
      </c>
      <c r="I273" s="56"/>
      <c r="J273" s="57"/>
      <c r="K273" s="57"/>
      <c r="L273" s="56">
        <v>342</v>
      </c>
      <c r="M273" s="89" t="s">
        <v>137</v>
      </c>
      <c r="N273" s="57">
        <f>SUMIFS(техфайл!$H$7:$H$4325,техфайл!$D$7:$D$4325,F273,техфайл!$E$7:$E$4325,G273,техфайл!$F$7:$F$4325,H273,техфайл!$G$7:$G$4325,L273,техфайл!$A$7:$A$4325,A273,техфайл!$K$7:$K$4325,M273)</f>
        <v>0</v>
      </c>
      <c r="O273" s="43"/>
      <c r="P273" s="56" t="str">
        <f t="shared" si="15"/>
        <v>90607011400023210244</v>
      </c>
    </row>
    <row r="274" spans="1:16" hidden="1" x14ac:dyDescent="0.3">
      <c r="A274" s="82">
        <v>35063703</v>
      </c>
      <c r="B274" s="191"/>
      <c r="C274" s="191"/>
      <c r="D274" s="191"/>
      <c r="E274" s="44">
        <v>906</v>
      </c>
      <c r="F274" s="44" t="s">
        <v>144</v>
      </c>
      <c r="G274" s="62">
        <v>1400023210</v>
      </c>
      <c r="H274" s="56">
        <v>244</v>
      </c>
      <c r="I274" s="56"/>
      <c r="J274" s="57"/>
      <c r="K274" s="57"/>
      <c r="L274" s="56">
        <v>344</v>
      </c>
      <c r="M274" s="89" t="s">
        <v>136</v>
      </c>
      <c r="N274" s="57">
        <f>SUMIFS(техфайл!$H$7:$H$4325,техфайл!$D$7:$D$4325,F274,техфайл!$E$7:$E$4325,G274,техфайл!$F$7:$F$4325,H274,техфайл!$G$7:$G$4325,L274,техфайл!$A$7:$A$4325,A274,техфайл!$K$7:$K$4325,M274)</f>
        <v>0</v>
      </c>
      <c r="O274" s="43"/>
      <c r="P274" s="56" t="str">
        <f t="shared" si="15"/>
        <v>90607011400023210244</v>
      </c>
    </row>
    <row r="275" spans="1:16" hidden="1" x14ac:dyDescent="0.3">
      <c r="A275" s="82">
        <v>35063703</v>
      </c>
      <c r="B275" s="191"/>
      <c r="C275" s="191"/>
      <c r="D275" s="191"/>
      <c r="E275" s="44">
        <v>906</v>
      </c>
      <c r="F275" s="44" t="s">
        <v>144</v>
      </c>
      <c r="G275" s="62">
        <v>1400023210</v>
      </c>
      <c r="H275" s="56">
        <v>244</v>
      </c>
      <c r="I275" s="56"/>
      <c r="J275" s="57"/>
      <c r="K275" s="57"/>
      <c r="L275" s="56">
        <v>346</v>
      </c>
      <c r="M275" s="89" t="s">
        <v>136</v>
      </c>
      <c r="N275" s="57">
        <f>SUMIFS(техфайл!$H$7:$H$4325,техфайл!$D$7:$D$4325,F275,техфайл!$E$7:$E$4325,G275,техфайл!$F$7:$F$4325,H275,техфайл!$G$7:$G$4325,L275,техфайл!$A$7:$A$4325,A275,техфайл!$K$7:$K$4325,M275)</f>
        <v>0</v>
      </c>
      <c r="O275" s="43"/>
      <c r="P275" s="56" t="str">
        <f t="shared" si="15"/>
        <v>90607011400023210244</v>
      </c>
    </row>
    <row r="276" spans="1:16" hidden="1" x14ac:dyDescent="0.3">
      <c r="A276" s="82">
        <v>35063703</v>
      </c>
      <c r="B276" s="191"/>
      <c r="C276" s="191"/>
      <c r="D276" s="191"/>
      <c r="E276" s="44">
        <v>906</v>
      </c>
      <c r="F276" s="44" t="s">
        <v>144</v>
      </c>
      <c r="G276" s="62">
        <v>1400023210</v>
      </c>
      <c r="H276" s="56">
        <v>851</v>
      </c>
      <c r="I276" s="56"/>
      <c r="J276" s="57">
        <f>SUMIFS(техфайл!$H$7:$H$4325,техфайл!$D$7:$D$4325,F276,техфайл!$E$7:$E$4325,G276,техфайл!$F$7:$F$4325,H276,техфайл!$A$7:$A$4325,A276)</f>
        <v>0</v>
      </c>
      <c r="K276" s="57"/>
      <c r="L276" s="56">
        <v>291</v>
      </c>
      <c r="M276" s="89" t="s">
        <v>138</v>
      </c>
      <c r="N276" s="57">
        <f>SUMIFS(техфайл!$H$7:$H$4325,техфайл!$D$7:$D$4325,F276,техфайл!$E$7:$E$4325,G276,техфайл!$F$7:$F$4325,H276,техфайл!$G$7:$G$4325,L276,техфайл!$A$7:$A$4325,A276,техфайл!$K$7:$K$4325,M276)</f>
        <v>0</v>
      </c>
      <c r="O276" s="43"/>
      <c r="P276" s="56" t="str">
        <f t="shared" si="15"/>
        <v>90607011400023210851</v>
      </c>
    </row>
    <row r="277" spans="1:16" hidden="1" x14ac:dyDescent="0.3">
      <c r="A277" s="82">
        <v>35063703</v>
      </c>
      <c r="B277" s="191"/>
      <c r="C277" s="191"/>
      <c r="D277" s="191"/>
      <c r="E277" s="44">
        <v>906</v>
      </c>
      <c r="F277" s="44" t="s">
        <v>174</v>
      </c>
      <c r="G277" s="62">
        <v>1400005000</v>
      </c>
      <c r="H277" s="56">
        <v>112</v>
      </c>
      <c r="I277" s="56"/>
      <c r="J277" s="57">
        <f>SUMIFS(техфайл!$H$7:$H$4325,техфайл!$D$7:$D$4325,F277,техфайл!$E$7:$E$4325,G277,техфайл!$F$7:$F$4325,H277,техфайл!$A$7:$A$4325,A277)</f>
        <v>0</v>
      </c>
      <c r="K277" s="57"/>
      <c r="L277" s="56">
        <v>212</v>
      </c>
      <c r="M277" s="89" t="s">
        <v>175</v>
      </c>
      <c r="N277" s="57">
        <f>SUMIFS(техфайл!$H$7:$H$4325,техфайл!$D$7:$D$4325,F277,техфайл!$E$7:$E$4325,G277,техфайл!$F$7:$F$4325,H277,техфайл!$G$7:$G$4325,L277,техфайл!$A$7:$A$4325,A277,техфайл!$K$7:$K$4325,M277)</f>
        <v>0</v>
      </c>
      <c r="O277" s="43"/>
      <c r="P277" s="56" t="str">
        <f t="shared" si="15"/>
        <v>90607051400005000112</v>
      </c>
    </row>
    <row r="278" spans="1:16" hidden="1" x14ac:dyDescent="0.3">
      <c r="A278" s="82">
        <v>35063703</v>
      </c>
      <c r="B278" s="192"/>
      <c r="C278" s="192"/>
      <c r="D278" s="192"/>
      <c r="E278" s="44">
        <v>906</v>
      </c>
      <c r="F278" s="44" t="s">
        <v>174</v>
      </c>
      <c r="G278" s="62">
        <v>1400005000</v>
      </c>
      <c r="H278" s="56">
        <v>244</v>
      </c>
      <c r="I278" s="56"/>
      <c r="J278" s="57">
        <f>SUMIFS(техфайл!$H$7:$H$4325,техфайл!$D$7:$D$4325,F278,техфайл!$E$7:$E$4325,G278,техфайл!$F$7:$F$4325,H278,техфайл!$A$7:$A$4325,A278)</f>
        <v>0</v>
      </c>
      <c r="K278" s="57"/>
      <c r="L278" s="56">
        <v>226</v>
      </c>
      <c r="M278" s="89" t="s">
        <v>175</v>
      </c>
      <c r="N278" s="57">
        <f>SUMIFS(техфайл!$H$7:$H$4325,техфайл!$D$7:$D$4325,F278,техфайл!$E$7:$E$4325,G278,техфайл!$F$7:$F$4325,H278,техфайл!$G$7:$G$4325,L278,техфайл!$A$7:$A$4325,A278,техфайл!$K$7:$K$4325,M278)</f>
        <v>0</v>
      </c>
      <c r="O278" s="43"/>
      <c r="P278" s="56" t="str">
        <f t="shared" si="15"/>
        <v>90607051400005000244</v>
      </c>
    </row>
    <row r="279" spans="1:16" ht="18.75" hidden="1" customHeight="1" x14ac:dyDescent="0.3">
      <c r="A279" s="82">
        <v>35783110</v>
      </c>
      <c r="B279" s="190" t="s">
        <v>489</v>
      </c>
      <c r="C279" s="190" t="s">
        <v>364</v>
      </c>
      <c r="D279" s="190" t="str">
        <f>VLOOKUP($A279, Учреждения!$B$4:$F$292, 3, FALSE)</f>
        <v>ГКДОУ "ДЕТСКИЙ САД № 57 "МАЛЫШ" Г.О.ГОРЛОВКА" ДНР</v>
      </c>
      <c r="E279" s="81" t="s">
        <v>140</v>
      </c>
      <c r="F279" s="81" t="s">
        <v>140</v>
      </c>
      <c r="G279" s="81" t="s">
        <v>140</v>
      </c>
      <c r="H279" s="81" t="s">
        <v>140</v>
      </c>
      <c r="I279" s="81" t="s">
        <v>140</v>
      </c>
      <c r="J279" s="81" t="s">
        <v>140</v>
      </c>
      <c r="K279" s="80">
        <f>SUM(J280:J295)</f>
        <v>0</v>
      </c>
      <c r="L279" s="56"/>
      <c r="M279" s="89"/>
      <c r="N279" s="57"/>
      <c r="O279" s="43"/>
      <c r="P279" s="85"/>
    </row>
    <row r="280" spans="1:16" ht="18.75" hidden="1" customHeight="1" x14ac:dyDescent="0.3">
      <c r="A280" s="82">
        <v>35783110</v>
      </c>
      <c r="B280" s="191"/>
      <c r="C280" s="191"/>
      <c r="D280" s="191"/>
      <c r="E280" s="44">
        <v>906</v>
      </c>
      <c r="F280" s="44" t="s">
        <v>144</v>
      </c>
      <c r="G280" s="62">
        <v>1400023210</v>
      </c>
      <c r="H280" s="56" t="s">
        <v>168</v>
      </c>
      <c r="I280" s="56"/>
      <c r="J280" s="57">
        <f>SUMIFS(техфайл!$H$7:$H$4325,техфайл!$D$7:$D$4325,F280,техфайл!$E$7:$E$4325,G280,техфайл!$F$7:$F$4325,H280,техфайл!$A$7:$A$4325,A280)</f>
        <v>0</v>
      </c>
      <c r="K280" s="57"/>
      <c r="L280" s="56">
        <v>211</v>
      </c>
      <c r="M280" s="89" t="s">
        <v>172</v>
      </c>
      <c r="N280" s="57">
        <f>SUMIFS(техфайл!$H$7:$H$4325,техфайл!$D$7:$D$4325,F280,техфайл!$E$7:$E$4325,G280,техфайл!$F$7:$F$4325,H280,техфайл!$G$7:$G$4325,L280,техфайл!$A$7:$A$4325,A280,техфайл!$K$7:$K$4325,M280)+SUMIFS(техфайл!$H$7:$H$4325,техфайл!$D$7:$D$4325,F280,техфайл!$E$7:$E$4325,G280,техфайл!$F$7:$F$4325,H280,техфайл!$G$7:$G$4325,266,техфайл!$A$7:$A$4325,A280,техфайл!$K$7:$K$4325,M280)</f>
        <v>0</v>
      </c>
      <c r="O280" s="43"/>
      <c r="P280" s="56" t="str">
        <f t="shared" ref="P280:P295" si="16">E280&amp;F280&amp;SUBSTITUTE(G280," ","")&amp;H280</f>
        <v>90607011400023210111</v>
      </c>
    </row>
    <row r="281" spans="1:16" hidden="1" x14ac:dyDescent="0.3">
      <c r="A281" s="82">
        <v>35783110</v>
      </c>
      <c r="B281" s="191"/>
      <c r="C281" s="191"/>
      <c r="D281" s="191"/>
      <c r="E281" s="44">
        <v>906</v>
      </c>
      <c r="F281" s="44" t="s">
        <v>144</v>
      </c>
      <c r="G281" s="62">
        <v>1400023210</v>
      </c>
      <c r="H281" s="56" t="s">
        <v>170</v>
      </c>
      <c r="I281" s="56"/>
      <c r="J281" s="57">
        <f>SUMIFS(техфайл!$H$7:$H$4325,техфайл!$D$7:$D$4325,F281,техфайл!$E$7:$E$4325,G281,техфайл!$F$7:$F$4325,H281,техфайл!$A$7:$A$4325,A281)</f>
        <v>0</v>
      </c>
      <c r="K281" s="57"/>
      <c r="L281" s="56">
        <v>213</v>
      </c>
      <c r="M281" s="89" t="s">
        <v>173</v>
      </c>
      <c r="N281" s="57">
        <f>SUMIFS(техфайл!$H$7:$H$4325,техфайл!$D$7:$D$4325,F281,техфайл!$E$7:$E$4325,G281,техфайл!$F$7:$F$4325,H281,техфайл!$G$7:$G$4325,L281,техфайл!$A$7:$A$4325,A281,техфайл!$K$7:$K$4325,M281)</f>
        <v>0</v>
      </c>
      <c r="O281" s="43"/>
      <c r="P281" s="56" t="str">
        <f t="shared" si="16"/>
        <v>90607011400023210119</v>
      </c>
    </row>
    <row r="282" spans="1:16" hidden="1" x14ac:dyDescent="0.3">
      <c r="A282" s="82">
        <v>35783110</v>
      </c>
      <c r="B282" s="191"/>
      <c r="C282" s="191"/>
      <c r="D282" s="191"/>
      <c r="E282" s="44">
        <v>906</v>
      </c>
      <c r="F282" s="44" t="s">
        <v>144</v>
      </c>
      <c r="G282" s="62">
        <v>1400023210</v>
      </c>
      <c r="H282" s="56">
        <v>244</v>
      </c>
      <c r="I282" s="56"/>
      <c r="J282" s="57">
        <f>SUMIFS(техфайл!$H$7:$H$4325,техфайл!$D$7:$D$4325,F282,техфайл!$E$7:$E$4325,G282,техфайл!$F$7:$F$4325,H282,техфайл!$A$7:$A$4325,A282)</f>
        <v>0</v>
      </c>
      <c r="K282" s="57"/>
      <c r="L282" s="56">
        <v>221</v>
      </c>
      <c r="M282" s="89" t="s">
        <v>131</v>
      </c>
      <c r="N282" s="57">
        <f>SUMIFS(техфайл!$H$7:$H$4325,техфайл!$D$7:$D$4325,F282,техфайл!$E$7:$E$4325,G282,техфайл!$F$7:$F$4325,H282,техфайл!$G$7:$G$4325,L282,техфайл!$A$7:$A$4325,A282,техфайл!$K$7:$K$4325,M282)</f>
        <v>0</v>
      </c>
      <c r="O282" s="43"/>
      <c r="P282" s="56" t="str">
        <f t="shared" si="16"/>
        <v>90607011400023210244</v>
      </c>
    </row>
    <row r="283" spans="1:16" hidden="1" x14ac:dyDescent="0.3">
      <c r="A283" s="82">
        <v>35783110</v>
      </c>
      <c r="B283" s="191"/>
      <c r="C283" s="191"/>
      <c r="D283" s="191"/>
      <c r="E283" s="44">
        <v>906</v>
      </c>
      <c r="F283" s="44" t="s">
        <v>144</v>
      </c>
      <c r="G283" s="62">
        <v>1400023210</v>
      </c>
      <c r="H283" s="56">
        <v>247</v>
      </c>
      <c r="I283" s="56"/>
      <c r="J283" s="57">
        <f>SUMIFS(техфайл!$H$7:$H$4325,техфайл!$D$7:$D$4325,F283,техфайл!$E$7:$E$4325,G283,техфайл!$F$7:$F$4325,H283,техфайл!$A$7:$A$4325,A283)</f>
        <v>0</v>
      </c>
      <c r="K283" s="57"/>
      <c r="L283" s="56">
        <v>223</v>
      </c>
      <c r="M283" s="89" t="s">
        <v>132</v>
      </c>
      <c r="N283" s="57">
        <f>SUMIFS(техфайл!$H$7:$H$4325,техфайл!$D$7:$D$4325,F283,техфайл!$E$7:$E$4325,G283,техфайл!$F$7:$F$4325,H283,техфайл!$G$7:$G$4325,L283,техфайл!$A$7:$A$4325,A283,техфайл!$K$7:$K$4325,M283)</f>
        <v>0</v>
      </c>
      <c r="O283" s="43"/>
      <c r="P283" s="56" t="str">
        <f t="shared" si="16"/>
        <v>90607011400023210247</v>
      </c>
    </row>
    <row r="284" spans="1:16" hidden="1" x14ac:dyDescent="0.3">
      <c r="A284" s="82">
        <v>35783110</v>
      </c>
      <c r="B284" s="191"/>
      <c r="C284" s="191"/>
      <c r="D284" s="191"/>
      <c r="E284" s="44">
        <v>906</v>
      </c>
      <c r="F284" s="44" t="s">
        <v>144</v>
      </c>
      <c r="G284" s="62">
        <v>1400023210</v>
      </c>
      <c r="H284" s="56">
        <v>244</v>
      </c>
      <c r="I284" s="56"/>
      <c r="J284" s="57"/>
      <c r="K284" s="57"/>
      <c r="L284" s="56">
        <v>223</v>
      </c>
      <c r="M284" s="89" t="s">
        <v>133</v>
      </c>
      <c r="N284" s="57">
        <f>SUMIFS(техфайл!$H$7:$H$4325,техфайл!$D$7:$D$4325,F284,техфайл!$E$7:$E$4325,G284,техфайл!$F$7:$F$4325,H284,техфайл!$G$7:$G$4325,L284,техфайл!$A$7:$A$4325,A284,техфайл!$K$7:$K$4325,M284)</f>
        <v>0</v>
      </c>
      <c r="O284" s="43"/>
      <c r="P284" s="56" t="str">
        <f t="shared" si="16"/>
        <v>90607011400023210244</v>
      </c>
    </row>
    <row r="285" spans="1:16" hidden="1" x14ac:dyDescent="0.3">
      <c r="A285" s="82">
        <v>35783110</v>
      </c>
      <c r="B285" s="191"/>
      <c r="C285" s="191"/>
      <c r="D285" s="191"/>
      <c r="E285" s="44">
        <v>906</v>
      </c>
      <c r="F285" s="44" t="s">
        <v>144</v>
      </c>
      <c r="G285" s="62">
        <v>1400023210</v>
      </c>
      <c r="H285" s="56">
        <v>247</v>
      </c>
      <c r="I285" s="56"/>
      <c r="J285" s="57"/>
      <c r="K285" s="57"/>
      <c r="L285" s="56">
        <v>223</v>
      </c>
      <c r="M285" s="89" t="s">
        <v>134</v>
      </c>
      <c r="N285" s="57">
        <f>SUMIFS(техфайл!$H$7:$H$4325,техфайл!$D$7:$D$4325,F285,техфайл!$E$7:$E$4325,G285,техфайл!$F$7:$F$4325,H285,техфайл!$G$7:$G$4325,L285,техфайл!$A$7:$A$4325,A285,техфайл!$K$7:$K$4325,M285)</f>
        <v>0</v>
      </c>
      <c r="O285" s="43"/>
      <c r="P285" s="56" t="str">
        <f t="shared" si="16"/>
        <v>90607011400023210247</v>
      </c>
    </row>
    <row r="286" spans="1:16" hidden="1" x14ac:dyDescent="0.3">
      <c r="A286" s="82">
        <v>35783110</v>
      </c>
      <c r="B286" s="191"/>
      <c r="C286" s="191"/>
      <c r="D286" s="191"/>
      <c r="E286" s="44">
        <v>906</v>
      </c>
      <c r="F286" s="44" t="s">
        <v>144</v>
      </c>
      <c r="G286" s="62">
        <v>1400023210</v>
      </c>
      <c r="H286" s="56">
        <v>247</v>
      </c>
      <c r="I286" s="56"/>
      <c r="J286" s="57"/>
      <c r="K286" s="57"/>
      <c r="L286" s="56">
        <v>223</v>
      </c>
      <c r="M286" s="89" t="s">
        <v>135</v>
      </c>
      <c r="N286" s="57">
        <f>SUMIFS(техфайл!$H$7:$H$4325,техфайл!$D$7:$D$4325,F286,техфайл!$E$7:$E$4325,G286,техфайл!$F$7:$F$4325,H286,техфайл!$G$7:$G$4325,L286,техфайл!$A$7:$A$4325,A286,техфайл!$K$7:$K$4325,M286)</f>
        <v>0</v>
      </c>
      <c r="O286" s="43"/>
      <c r="P286" s="56" t="str">
        <f t="shared" si="16"/>
        <v>90607011400023210247</v>
      </c>
    </row>
    <row r="287" spans="1:16" hidden="1" x14ac:dyDescent="0.3">
      <c r="A287" s="82">
        <v>35783110</v>
      </c>
      <c r="B287" s="191"/>
      <c r="C287" s="191"/>
      <c r="D287" s="191"/>
      <c r="E287" s="44">
        <v>906</v>
      </c>
      <c r="F287" s="44" t="s">
        <v>144</v>
      </c>
      <c r="G287" s="62">
        <v>1400023210</v>
      </c>
      <c r="H287" s="56">
        <v>244</v>
      </c>
      <c r="I287" s="56"/>
      <c r="J287" s="57"/>
      <c r="K287" s="57"/>
      <c r="L287" s="56">
        <v>225</v>
      </c>
      <c r="M287" s="89" t="s">
        <v>131</v>
      </c>
      <c r="N287" s="57">
        <f>SUMIFS(техфайл!$H$7:$H$4325,техфайл!$D$7:$D$4325,F287,техфайл!$E$7:$E$4325,G287,техфайл!$F$7:$F$4325,H287,техфайл!$G$7:$G$4325,L287,техфайл!$A$7:$A$4325,A287,техфайл!$K$7:$K$4325,M287)</f>
        <v>0</v>
      </c>
      <c r="O287" s="43"/>
      <c r="P287" s="56" t="str">
        <f t="shared" si="16"/>
        <v>90607011400023210244</v>
      </c>
    </row>
    <row r="288" spans="1:16" hidden="1" x14ac:dyDescent="0.3">
      <c r="A288" s="82">
        <v>35783110</v>
      </c>
      <c r="B288" s="191"/>
      <c r="C288" s="191"/>
      <c r="D288" s="191"/>
      <c r="E288" s="44">
        <v>906</v>
      </c>
      <c r="F288" s="44" t="s">
        <v>144</v>
      </c>
      <c r="G288" s="62">
        <v>1400023210</v>
      </c>
      <c r="H288" s="56">
        <v>244</v>
      </c>
      <c r="I288" s="56"/>
      <c r="J288" s="57"/>
      <c r="K288" s="57"/>
      <c r="L288" s="56">
        <v>226</v>
      </c>
      <c r="M288" s="89" t="s">
        <v>131</v>
      </c>
      <c r="N288" s="57">
        <f>SUMIFS(техфайл!$H$7:$H$4325,техфайл!$D$7:$D$4325,F288,техфайл!$E$7:$E$4325,G288,техфайл!$F$7:$F$4325,H288,техфайл!$G$7:$G$4325,L288,техфайл!$A$7:$A$4325,A288,техфайл!$K$7:$K$4325,M288)</f>
        <v>0</v>
      </c>
      <c r="O288" s="43"/>
      <c r="P288" s="56" t="str">
        <f t="shared" si="16"/>
        <v>90607011400023210244</v>
      </c>
    </row>
    <row r="289" spans="1:16" hidden="1" x14ac:dyDescent="0.3">
      <c r="A289" s="82">
        <v>35783110</v>
      </c>
      <c r="B289" s="191"/>
      <c r="C289" s="191"/>
      <c r="D289" s="191"/>
      <c r="E289" s="44">
        <v>906</v>
      </c>
      <c r="F289" s="44" t="s">
        <v>144</v>
      </c>
      <c r="G289" s="62">
        <v>1400023210</v>
      </c>
      <c r="H289" s="56">
        <v>244</v>
      </c>
      <c r="I289" s="56"/>
      <c r="J289" s="57"/>
      <c r="K289" s="57"/>
      <c r="L289" s="56">
        <v>310</v>
      </c>
      <c r="M289" s="89" t="s">
        <v>136</v>
      </c>
      <c r="N289" s="57">
        <f>SUMIFS(техфайл!$H$7:$H$4325,техфайл!$D$7:$D$4325,F289,техфайл!$E$7:$E$4325,G289,техфайл!$F$7:$F$4325,H289,техфайл!$G$7:$G$4325,L289,техфайл!$A$7:$A$4325,A289,техфайл!$K$7:$K$4325,M289)</f>
        <v>0</v>
      </c>
      <c r="O289" s="43"/>
      <c r="P289" s="56" t="str">
        <f t="shared" si="16"/>
        <v>90607011400023210244</v>
      </c>
    </row>
    <row r="290" spans="1:16" hidden="1" x14ac:dyDescent="0.3">
      <c r="A290" s="82">
        <v>35783110</v>
      </c>
      <c r="B290" s="191"/>
      <c r="C290" s="191"/>
      <c r="D290" s="191"/>
      <c r="E290" s="44">
        <v>906</v>
      </c>
      <c r="F290" s="44" t="s">
        <v>144</v>
      </c>
      <c r="G290" s="62">
        <v>1400023210</v>
      </c>
      <c r="H290" s="56">
        <v>244</v>
      </c>
      <c r="I290" s="56"/>
      <c r="J290" s="57"/>
      <c r="K290" s="57"/>
      <c r="L290" s="56">
        <v>342</v>
      </c>
      <c r="M290" s="89" t="s">
        <v>137</v>
      </c>
      <c r="N290" s="57">
        <f>SUMIFS(техфайл!$H$7:$H$4325,техфайл!$D$7:$D$4325,F290,техфайл!$E$7:$E$4325,G290,техфайл!$F$7:$F$4325,H290,техфайл!$G$7:$G$4325,L290,техфайл!$A$7:$A$4325,A290,техфайл!$K$7:$K$4325,M290)</f>
        <v>0</v>
      </c>
      <c r="O290" s="43"/>
      <c r="P290" s="56" t="str">
        <f t="shared" si="16"/>
        <v>90607011400023210244</v>
      </c>
    </row>
    <row r="291" spans="1:16" hidden="1" x14ac:dyDescent="0.3">
      <c r="A291" s="82">
        <v>35783110</v>
      </c>
      <c r="B291" s="191"/>
      <c r="C291" s="191"/>
      <c r="D291" s="191"/>
      <c r="E291" s="44">
        <v>906</v>
      </c>
      <c r="F291" s="44" t="s">
        <v>144</v>
      </c>
      <c r="G291" s="62">
        <v>1400023210</v>
      </c>
      <c r="H291" s="56">
        <v>244</v>
      </c>
      <c r="I291" s="56"/>
      <c r="J291" s="57"/>
      <c r="K291" s="57"/>
      <c r="L291" s="56">
        <v>344</v>
      </c>
      <c r="M291" s="89" t="s">
        <v>136</v>
      </c>
      <c r="N291" s="57">
        <f>SUMIFS(техфайл!$H$7:$H$4325,техфайл!$D$7:$D$4325,F291,техфайл!$E$7:$E$4325,G291,техфайл!$F$7:$F$4325,H291,техфайл!$G$7:$G$4325,L291,техфайл!$A$7:$A$4325,A291,техфайл!$K$7:$K$4325,M291)</f>
        <v>0</v>
      </c>
      <c r="O291" s="43"/>
      <c r="P291" s="56" t="str">
        <f t="shared" si="16"/>
        <v>90607011400023210244</v>
      </c>
    </row>
    <row r="292" spans="1:16" hidden="1" x14ac:dyDescent="0.3">
      <c r="A292" s="82">
        <v>35783110</v>
      </c>
      <c r="B292" s="191"/>
      <c r="C292" s="191"/>
      <c r="D292" s="191"/>
      <c r="E292" s="44">
        <v>906</v>
      </c>
      <c r="F292" s="44" t="s">
        <v>144</v>
      </c>
      <c r="G292" s="62">
        <v>1400023210</v>
      </c>
      <c r="H292" s="56">
        <v>244</v>
      </c>
      <c r="I292" s="56"/>
      <c r="J292" s="57"/>
      <c r="K292" s="57"/>
      <c r="L292" s="56">
        <v>346</v>
      </c>
      <c r="M292" s="89" t="s">
        <v>136</v>
      </c>
      <c r="N292" s="57">
        <f>SUMIFS(техфайл!$H$7:$H$4325,техфайл!$D$7:$D$4325,F292,техфайл!$E$7:$E$4325,G292,техфайл!$F$7:$F$4325,H292,техфайл!$G$7:$G$4325,L292,техфайл!$A$7:$A$4325,A292,техфайл!$K$7:$K$4325,M292)</f>
        <v>0</v>
      </c>
      <c r="O292" s="43"/>
      <c r="P292" s="56" t="str">
        <f t="shared" si="16"/>
        <v>90607011400023210244</v>
      </c>
    </row>
    <row r="293" spans="1:16" hidden="1" x14ac:dyDescent="0.3">
      <c r="A293" s="82">
        <v>35783110</v>
      </c>
      <c r="B293" s="191"/>
      <c r="C293" s="191"/>
      <c r="D293" s="191"/>
      <c r="E293" s="44">
        <v>906</v>
      </c>
      <c r="F293" s="44" t="s">
        <v>144</v>
      </c>
      <c r="G293" s="62">
        <v>1400023210</v>
      </c>
      <c r="H293" s="56">
        <v>851</v>
      </c>
      <c r="I293" s="56"/>
      <c r="J293" s="57">
        <f>SUMIFS(техфайл!$H$7:$H$4325,техфайл!$D$7:$D$4325,F293,техфайл!$E$7:$E$4325,G293,техфайл!$F$7:$F$4325,H293,техфайл!$A$7:$A$4325,A293)</f>
        <v>0</v>
      </c>
      <c r="K293" s="57"/>
      <c r="L293" s="56">
        <v>291</v>
      </c>
      <c r="M293" s="89" t="s">
        <v>138</v>
      </c>
      <c r="N293" s="57">
        <f>SUMIFS(техфайл!$H$7:$H$4325,техфайл!$D$7:$D$4325,F293,техфайл!$E$7:$E$4325,G293,техфайл!$F$7:$F$4325,H293,техфайл!$G$7:$G$4325,L293,техфайл!$A$7:$A$4325,A293,техфайл!$K$7:$K$4325,M293)</f>
        <v>0</v>
      </c>
      <c r="O293" s="43"/>
      <c r="P293" s="56" t="str">
        <f t="shared" si="16"/>
        <v>90607011400023210851</v>
      </c>
    </row>
    <row r="294" spans="1:16" hidden="1" x14ac:dyDescent="0.3">
      <c r="A294" s="82">
        <v>35783110</v>
      </c>
      <c r="B294" s="191"/>
      <c r="C294" s="191"/>
      <c r="D294" s="191"/>
      <c r="E294" s="44">
        <v>906</v>
      </c>
      <c r="F294" s="44" t="s">
        <v>174</v>
      </c>
      <c r="G294" s="62">
        <v>1400005000</v>
      </c>
      <c r="H294" s="56">
        <v>112</v>
      </c>
      <c r="I294" s="56"/>
      <c r="J294" s="57">
        <f>SUMIFS(техфайл!$H$7:$H$4325,техфайл!$D$7:$D$4325,F294,техфайл!$E$7:$E$4325,G294,техфайл!$F$7:$F$4325,H294,техфайл!$A$7:$A$4325,A294)</f>
        <v>0</v>
      </c>
      <c r="K294" s="57"/>
      <c r="L294" s="56">
        <v>212</v>
      </c>
      <c r="M294" s="89" t="s">
        <v>175</v>
      </c>
      <c r="N294" s="57">
        <f>SUMIFS(техфайл!$H$7:$H$4325,техфайл!$D$7:$D$4325,F294,техфайл!$E$7:$E$4325,G294,техфайл!$F$7:$F$4325,H294,техфайл!$G$7:$G$4325,L294,техфайл!$A$7:$A$4325,A294,техфайл!$K$7:$K$4325,M294)</f>
        <v>0</v>
      </c>
      <c r="O294" s="43"/>
      <c r="P294" s="56" t="str">
        <f t="shared" si="16"/>
        <v>90607051400005000112</v>
      </c>
    </row>
    <row r="295" spans="1:16" hidden="1" x14ac:dyDescent="0.3">
      <c r="A295" s="82">
        <v>35783110</v>
      </c>
      <c r="B295" s="192"/>
      <c r="C295" s="192"/>
      <c r="D295" s="192"/>
      <c r="E295" s="44">
        <v>906</v>
      </c>
      <c r="F295" s="44" t="s">
        <v>174</v>
      </c>
      <c r="G295" s="62">
        <v>1400005000</v>
      </c>
      <c r="H295" s="56">
        <v>244</v>
      </c>
      <c r="I295" s="56"/>
      <c r="J295" s="57">
        <f>SUMIFS(техфайл!$H$7:$H$4325,техфайл!$D$7:$D$4325,F295,техфайл!$E$7:$E$4325,G295,техфайл!$F$7:$F$4325,H295,техфайл!$A$7:$A$4325,A295)</f>
        <v>0</v>
      </c>
      <c r="K295" s="57"/>
      <c r="L295" s="56">
        <v>226</v>
      </c>
      <c r="M295" s="89" t="s">
        <v>175</v>
      </c>
      <c r="N295" s="57">
        <f>SUMIFS(техфайл!$H$7:$H$4325,техфайл!$D$7:$D$4325,F295,техфайл!$E$7:$E$4325,G295,техфайл!$F$7:$F$4325,H295,техфайл!$G$7:$G$4325,L295,техфайл!$A$7:$A$4325,A295,техфайл!$K$7:$K$4325,M295)</f>
        <v>0</v>
      </c>
      <c r="O295" s="43"/>
      <c r="P295" s="56" t="str">
        <f t="shared" si="16"/>
        <v>90607051400005000244</v>
      </c>
    </row>
    <row r="296" spans="1:16" ht="18.75" hidden="1" customHeight="1" x14ac:dyDescent="0.3">
      <c r="A296" s="82">
        <v>35782996</v>
      </c>
      <c r="B296" s="190" t="s">
        <v>490</v>
      </c>
      <c r="C296" s="190" t="s">
        <v>365</v>
      </c>
      <c r="D296" s="190" t="str">
        <f>VLOOKUP($A296, Учреждения!$B$4:$F$292, 3, FALSE)</f>
        <v xml:space="preserve">ГКДОУ "ДЕТСКИЙ САД № 64 "ПЧЕЛКА" Г.О.ГОРЛОВКА" ДНР
</v>
      </c>
      <c r="E296" s="81" t="s">
        <v>140</v>
      </c>
      <c r="F296" s="81" t="s">
        <v>140</v>
      </c>
      <c r="G296" s="81" t="s">
        <v>140</v>
      </c>
      <c r="H296" s="81" t="s">
        <v>140</v>
      </c>
      <c r="I296" s="81" t="s">
        <v>140</v>
      </c>
      <c r="J296" s="81" t="s">
        <v>140</v>
      </c>
      <c r="K296" s="80">
        <f>SUM(J297:J312)</f>
        <v>0</v>
      </c>
      <c r="L296" s="56"/>
      <c r="M296" s="89"/>
      <c r="N296" s="57"/>
      <c r="O296" s="43"/>
      <c r="P296" s="85"/>
    </row>
    <row r="297" spans="1:16" ht="18.75" hidden="1" customHeight="1" x14ac:dyDescent="0.3">
      <c r="A297" s="82">
        <v>35782996</v>
      </c>
      <c r="B297" s="191"/>
      <c r="C297" s="191"/>
      <c r="D297" s="191"/>
      <c r="E297" s="44">
        <v>906</v>
      </c>
      <c r="F297" s="44" t="s">
        <v>144</v>
      </c>
      <c r="G297" s="62">
        <v>1400023210</v>
      </c>
      <c r="H297" s="56" t="s">
        <v>168</v>
      </c>
      <c r="I297" s="56"/>
      <c r="J297" s="57">
        <f>SUMIFS(техфайл!$H$7:$H$4325,техфайл!$D$7:$D$4325,F297,техфайл!$E$7:$E$4325,G297,техфайл!$F$7:$F$4325,H297,техфайл!$A$7:$A$4325,A297)</f>
        <v>0</v>
      </c>
      <c r="K297" s="57"/>
      <c r="L297" s="56">
        <v>211</v>
      </c>
      <c r="M297" s="89" t="s">
        <v>172</v>
      </c>
      <c r="N297" s="57">
        <f>SUMIFS(техфайл!$H$7:$H$4325,техфайл!$D$7:$D$4325,F297,техфайл!$E$7:$E$4325,G297,техфайл!$F$7:$F$4325,H297,техфайл!$G$7:$G$4325,L297,техфайл!$A$7:$A$4325,A297,техфайл!$K$7:$K$4325,M297)+SUMIFS(техфайл!$H$7:$H$4325,техфайл!$D$7:$D$4325,F297,техфайл!$E$7:$E$4325,G297,техфайл!$F$7:$F$4325,H297,техфайл!$G$7:$G$4325,266,техфайл!$A$7:$A$4325,A297,техфайл!$K$7:$K$4325,M297)</f>
        <v>0</v>
      </c>
      <c r="O297" s="43"/>
      <c r="P297" s="56" t="str">
        <f t="shared" ref="P297:P312" si="17">E297&amp;F297&amp;SUBSTITUTE(G297," ","")&amp;H297</f>
        <v>90607011400023210111</v>
      </c>
    </row>
    <row r="298" spans="1:16" hidden="1" x14ac:dyDescent="0.3">
      <c r="A298" s="82">
        <v>35782996</v>
      </c>
      <c r="B298" s="191"/>
      <c r="C298" s="191"/>
      <c r="D298" s="191"/>
      <c r="E298" s="44">
        <v>906</v>
      </c>
      <c r="F298" s="44" t="s">
        <v>144</v>
      </c>
      <c r="G298" s="62">
        <v>1400023210</v>
      </c>
      <c r="H298" s="56" t="s">
        <v>170</v>
      </c>
      <c r="I298" s="56"/>
      <c r="J298" s="57">
        <f>SUMIFS(техфайл!$H$7:$H$4325,техфайл!$D$7:$D$4325,F298,техфайл!$E$7:$E$4325,G298,техфайл!$F$7:$F$4325,H298,техфайл!$A$7:$A$4325,A298)</f>
        <v>0</v>
      </c>
      <c r="K298" s="57"/>
      <c r="L298" s="56">
        <v>213</v>
      </c>
      <c r="M298" s="89" t="s">
        <v>173</v>
      </c>
      <c r="N298" s="57">
        <f>SUMIFS(техфайл!$H$7:$H$4325,техфайл!$D$7:$D$4325,F298,техфайл!$E$7:$E$4325,G298,техфайл!$F$7:$F$4325,H298,техфайл!$G$7:$G$4325,L298,техфайл!$A$7:$A$4325,A298,техфайл!$K$7:$K$4325,M298)</f>
        <v>0</v>
      </c>
      <c r="O298" s="43"/>
      <c r="P298" s="56" t="str">
        <f t="shared" si="17"/>
        <v>90607011400023210119</v>
      </c>
    </row>
    <row r="299" spans="1:16" hidden="1" x14ac:dyDescent="0.3">
      <c r="A299" s="82">
        <v>35782996</v>
      </c>
      <c r="B299" s="191"/>
      <c r="C299" s="191"/>
      <c r="D299" s="191"/>
      <c r="E299" s="44">
        <v>906</v>
      </c>
      <c r="F299" s="44" t="s">
        <v>144</v>
      </c>
      <c r="G299" s="62">
        <v>1400023210</v>
      </c>
      <c r="H299" s="56">
        <v>244</v>
      </c>
      <c r="I299" s="56"/>
      <c r="J299" s="57">
        <f>SUMIFS(техфайл!$H$7:$H$4325,техфайл!$D$7:$D$4325,F299,техфайл!$E$7:$E$4325,G299,техфайл!$F$7:$F$4325,H299,техфайл!$A$7:$A$4325,A299)</f>
        <v>0</v>
      </c>
      <c r="K299" s="57"/>
      <c r="L299" s="56">
        <v>221</v>
      </c>
      <c r="M299" s="89" t="s">
        <v>131</v>
      </c>
      <c r="N299" s="57">
        <f>SUMIFS(техфайл!$H$7:$H$4325,техфайл!$D$7:$D$4325,F299,техфайл!$E$7:$E$4325,G299,техфайл!$F$7:$F$4325,H299,техфайл!$G$7:$G$4325,L299,техфайл!$A$7:$A$4325,A299,техфайл!$K$7:$K$4325,M299)</f>
        <v>0</v>
      </c>
      <c r="O299" s="43"/>
      <c r="P299" s="56" t="str">
        <f t="shared" si="17"/>
        <v>90607011400023210244</v>
      </c>
    </row>
    <row r="300" spans="1:16" hidden="1" x14ac:dyDescent="0.3">
      <c r="A300" s="82">
        <v>35782996</v>
      </c>
      <c r="B300" s="191"/>
      <c r="C300" s="191"/>
      <c r="D300" s="191"/>
      <c r="E300" s="44">
        <v>906</v>
      </c>
      <c r="F300" s="44" t="s">
        <v>144</v>
      </c>
      <c r="G300" s="62">
        <v>1400023210</v>
      </c>
      <c r="H300" s="56">
        <v>247</v>
      </c>
      <c r="I300" s="56"/>
      <c r="J300" s="57">
        <f>SUMIFS(техфайл!$H$7:$H$4325,техфайл!$D$7:$D$4325,F300,техфайл!$E$7:$E$4325,G300,техфайл!$F$7:$F$4325,H300,техфайл!$A$7:$A$4325,A300)</f>
        <v>0</v>
      </c>
      <c r="K300" s="57"/>
      <c r="L300" s="56">
        <v>223</v>
      </c>
      <c r="M300" s="89" t="s">
        <v>132</v>
      </c>
      <c r="N300" s="57">
        <f>SUMIFS(техфайл!$H$7:$H$4325,техфайл!$D$7:$D$4325,F300,техфайл!$E$7:$E$4325,G300,техфайл!$F$7:$F$4325,H300,техфайл!$G$7:$G$4325,L300,техфайл!$A$7:$A$4325,A300,техфайл!$K$7:$K$4325,M300)</f>
        <v>0</v>
      </c>
      <c r="O300" s="43"/>
      <c r="P300" s="56" t="str">
        <f t="shared" si="17"/>
        <v>90607011400023210247</v>
      </c>
    </row>
    <row r="301" spans="1:16" hidden="1" x14ac:dyDescent="0.3">
      <c r="A301" s="82">
        <v>35782996</v>
      </c>
      <c r="B301" s="191"/>
      <c r="C301" s="191"/>
      <c r="D301" s="191"/>
      <c r="E301" s="44">
        <v>906</v>
      </c>
      <c r="F301" s="44" t="s">
        <v>144</v>
      </c>
      <c r="G301" s="62">
        <v>1400023210</v>
      </c>
      <c r="H301" s="56">
        <v>244</v>
      </c>
      <c r="I301" s="56"/>
      <c r="J301" s="57"/>
      <c r="K301" s="57"/>
      <c r="L301" s="56">
        <v>223</v>
      </c>
      <c r="M301" s="89" t="s">
        <v>133</v>
      </c>
      <c r="N301" s="57">
        <f>SUMIFS(техфайл!$H$7:$H$4325,техфайл!$D$7:$D$4325,F301,техфайл!$E$7:$E$4325,G301,техфайл!$F$7:$F$4325,H301,техфайл!$G$7:$G$4325,L301,техфайл!$A$7:$A$4325,A301,техфайл!$K$7:$K$4325,M301)</f>
        <v>0</v>
      </c>
      <c r="O301" s="43"/>
      <c r="P301" s="56" t="str">
        <f t="shared" si="17"/>
        <v>90607011400023210244</v>
      </c>
    </row>
    <row r="302" spans="1:16" hidden="1" x14ac:dyDescent="0.3">
      <c r="A302" s="82">
        <v>35782996</v>
      </c>
      <c r="B302" s="191"/>
      <c r="C302" s="191"/>
      <c r="D302" s="191"/>
      <c r="E302" s="44">
        <v>906</v>
      </c>
      <c r="F302" s="44" t="s">
        <v>144</v>
      </c>
      <c r="G302" s="62">
        <v>1400023210</v>
      </c>
      <c r="H302" s="56">
        <v>247</v>
      </c>
      <c r="I302" s="56"/>
      <c r="J302" s="57"/>
      <c r="K302" s="57"/>
      <c r="L302" s="56">
        <v>223</v>
      </c>
      <c r="M302" s="89" t="s">
        <v>134</v>
      </c>
      <c r="N302" s="57">
        <f>SUMIFS(техфайл!$H$7:$H$4325,техфайл!$D$7:$D$4325,F302,техфайл!$E$7:$E$4325,G302,техфайл!$F$7:$F$4325,H302,техфайл!$G$7:$G$4325,L302,техфайл!$A$7:$A$4325,A302,техфайл!$K$7:$K$4325,M302)</f>
        <v>0</v>
      </c>
      <c r="O302" s="43"/>
      <c r="P302" s="56" t="str">
        <f t="shared" si="17"/>
        <v>90607011400023210247</v>
      </c>
    </row>
    <row r="303" spans="1:16" hidden="1" x14ac:dyDescent="0.3">
      <c r="A303" s="82">
        <v>35782996</v>
      </c>
      <c r="B303" s="191"/>
      <c r="C303" s="191"/>
      <c r="D303" s="191"/>
      <c r="E303" s="44">
        <v>906</v>
      </c>
      <c r="F303" s="44" t="s">
        <v>144</v>
      </c>
      <c r="G303" s="62">
        <v>1400023210</v>
      </c>
      <c r="H303" s="56">
        <v>247</v>
      </c>
      <c r="I303" s="56"/>
      <c r="J303" s="57"/>
      <c r="K303" s="57"/>
      <c r="L303" s="56">
        <v>223</v>
      </c>
      <c r="M303" s="89" t="s">
        <v>135</v>
      </c>
      <c r="N303" s="57">
        <f>SUMIFS(техфайл!$H$7:$H$4325,техфайл!$D$7:$D$4325,F303,техфайл!$E$7:$E$4325,G303,техфайл!$F$7:$F$4325,H303,техфайл!$G$7:$G$4325,L303,техфайл!$A$7:$A$4325,A303,техфайл!$K$7:$K$4325,M303)</f>
        <v>0</v>
      </c>
      <c r="O303" s="43"/>
      <c r="P303" s="56" t="str">
        <f t="shared" si="17"/>
        <v>90607011400023210247</v>
      </c>
    </row>
    <row r="304" spans="1:16" hidden="1" x14ac:dyDescent="0.3">
      <c r="A304" s="82">
        <v>35782996</v>
      </c>
      <c r="B304" s="191"/>
      <c r="C304" s="191"/>
      <c r="D304" s="191"/>
      <c r="E304" s="44">
        <v>906</v>
      </c>
      <c r="F304" s="44" t="s">
        <v>144</v>
      </c>
      <c r="G304" s="62">
        <v>1400023210</v>
      </c>
      <c r="H304" s="56">
        <v>244</v>
      </c>
      <c r="I304" s="56"/>
      <c r="J304" s="57"/>
      <c r="K304" s="57"/>
      <c r="L304" s="56">
        <v>225</v>
      </c>
      <c r="M304" s="89" t="s">
        <v>131</v>
      </c>
      <c r="N304" s="57">
        <f>SUMIFS(техфайл!$H$7:$H$4325,техфайл!$D$7:$D$4325,F304,техфайл!$E$7:$E$4325,G304,техфайл!$F$7:$F$4325,H304,техфайл!$G$7:$G$4325,L304,техфайл!$A$7:$A$4325,A304,техфайл!$K$7:$K$4325,M304)</f>
        <v>0</v>
      </c>
      <c r="O304" s="43"/>
      <c r="P304" s="56" t="str">
        <f t="shared" si="17"/>
        <v>90607011400023210244</v>
      </c>
    </row>
    <row r="305" spans="1:16" hidden="1" x14ac:dyDescent="0.3">
      <c r="A305" s="82">
        <v>35782996</v>
      </c>
      <c r="B305" s="191"/>
      <c r="C305" s="191"/>
      <c r="D305" s="191"/>
      <c r="E305" s="44">
        <v>906</v>
      </c>
      <c r="F305" s="44" t="s">
        <v>144</v>
      </c>
      <c r="G305" s="62">
        <v>1400023210</v>
      </c>
      <c r="H305" s="56">
        <v>244</v>
      </c>
      <c r="I305" s="56"/>
      <c r="J305" s="57"/>
      <c r="K305" s="57"/>
      <c r="L305" s="56">
        <v>226</v>
      </c>
      <c r="M305" s="89" t="s">
        <v>131</v>
      </c>
      <c r="N305" s="57">
        <f>SUMIFS(техфайл!$H$7:$H$4325,техфайл!$D$7:$D$4325,F305,техфайл!$E$7:$E$4325,G305,техфайл!$F$7:$F$4325,H305,техфайл!$G$7:$G$4325,L305,техфайл!$A$7:$A$4325,A305,техфайл!$K$7:$K$4325,M305)</f>
        <v>0</v>
      </c>
      <c r="O305" s="43"/>
      <c r="P305" s="56" t="str">
        <f t="shared" si="17"/>
        <v>90607011400023210244</v>
      </c>
    </row>
    <row r="306" spans="1:16" hidden="1" x14ac:dyDescent="0.3">
      <c r="A306" s="82">
        <v>35782996</v>
      </c>
      <c r="B306" s="191"/>
      <c r="C306" s="191"/>
      <c r="D306" s="191"/>
      <c r="E306" s="44">
        <v>906</v>
      </c>
      <c r="F306" s="44" t="s">
        <v>144</v>
      </c>
      <c r="G306" s="62">
        <v>1400023210</v>
      </c>
      <c r="H306" s="56">
        <v>244</v>
      </c>
      <c r="I306" s="56"/>
      <c r="J306" s="57"/>
      <c r="K306" s="57"/>
      <c r="L306" s="56">
        <v>310</v>
      </c>
      <c r="M306" s="89" t="s">
        <v>136</v>
      </c>
      <c r="N306" s="57">
        <f>SUMIFS(техфайл!$H$7:$H$4325,техфайл!$D$7:$D$4325,F306,техфайл!$E$7:$E$4325,G306,техфайл!$F$7:$F$4325,H306,техфайл!$G$7:$G$4325,L306,техфайл!$A$7:$A$4325,A306,техфайл!$K$7:$K$4325,M306)</f>
        <v>0</v>
      </c>
      <c r="O306" s="43"/>
      <c r="P306" s="56" t="str">
        <f t="shared" si="17"/>
        <v>90607011400023210244</v>
      </c>
    </row>
    <row r="307" spans="1:16" hidden="1" x14ac:dyDescent="0.3">
      <c r="A307" s="82">
        <v>35782996</v>
      </c>
      <c r="B307" s="191"/>
      <c r="C307" s="191"/>
      <c r="D307" s="191"/>
      <c r="E307" s="44">
        <v>906</v>
      </c>
      <c r="F307" s="44" t="s">
        <v>144</v>
      </c>
      <c r="G307" s="62">
        <v>1400023210</v>
      </c>
      <c r="H307" s="56">
        <v>244</v>
      </c>
      <c r="I307" s="56"/>
      <c r="J307" s="57"/>
      <c r="K307" s="57"/>
      <c r="L307" s="56">
        <v>342</v>
      </c>
      <c r="M307" s="89" t="s">
        <v>137</v>
      </c>
      <c r="N307" s="57">
        <f>SUMIFS(техфайл!$H$7:$H$4325,техфайл!$D$7:$D$4325,F307,техфайл!$E$7:$E$4325,G307,техфайл!$F$7:$F$4325,H307,техфайл!$G$7:$G$4325,L307,техфайл!$A$7:$A$4325,A307,техфайл!$K$7:$K$4325,M307)</f>
        <v>0</v>
      </c>
      <c r="O307" s="43"/>
      <c r="P307" s="56" t="str">
        <f t="shared" si="17"/>
        <v>90607011400023210244</v>
      </c>
    </row>
    <row r="308" spans="1:16" hidden="1" x14ac:dyDescent="0.3">
      <c r="A308" s="82">
        <v>35782996</v>
      </c>
      <c r="B308" s="191"/>
      <c r="C308" s="191"/>
      <c r="D308" s="191"/>
      <c r="E308" s="44">
        <v>906</v>
      </c>
      <c r="F308" s="44" t="s">
        <v>144</v>
      </c>
      <c r="G308" s="62">
        <v>1400023210</v>
      </c>
      <c r="H308" s="56">
        <v>244</v>
      </c>
      <c r="I308" s="56"/>
      <c r="J308" s="57"/>
      <c r="K308" s="57"/>
      <c r="L308" s="56">
        <v>344</v>
      </c>
      <c r="M308" s="89" t="s">
        <v>136</v>
      </c>
      <c r="N308" s="57">
        <f>SUMIFS(техфайл!$H$7:$H$4325,техфайл!$D$7:$D$4325,F308,техфайл!$E$7:$E$4325,G308,техфайл!$F$7:$F$4325,H308,техфайл!$G$7:$G$4325,L308,техфайл!$A$7:$A$4325,A308,техфайл!$K$7:$K$4325,M308)</f>
        <v>0</v>
      </c>
      <c r="O308" s="43"/>
      <c r="P308" s="56" t="str">
        <f t="shared" si="17"/>
        <v>90607011400023210244</v>
      </c>
    </row>
    <row r="309" spans="1:16" hidden="1" x14ac:dyDescent="0.3">
      <c r="A309" s="82">
        <v>35782996</v>
      </c>
      <c r="B309" s="191"/>
      <c r="C309" s="191"/>
      <c r="D309" s="191"/>
      <c r="E309" s="44">
        <v>906</v>
      </c>
      <c r="F309" s="44" t="s">
        <v>144</v>
      </c>
      <c r="G309" s="62">
        <v>1400023210</v>
      </c>
      <c r="H309" s="56">
        <v>244</v>
      </c>
      <c r="I309" s="56"/>
      <c r="J309" s="57"/>
      <c r="K309" s="57"/>
      <c r="L309" s="56">
        <v>346</v>
      </c>
      <c r="M309" s="89" t="s">
        <v>136</v>
      </c>
      <c r="N309" s="57">
        <f>SUMIFS(техфайл!$H$7:$H$4325,техфайл!$D$7:$D$4325,F309,техфайл!$E$7:$E$4325,G309,техфайл!$F$7:$F$4325,H309,техфайл!$G$7:$G$4325,L309,техфайл!$A$7:$A$4325,A309,техфайл!$K$7:$K$4325,M309)</f>
        <v>0</v>
      </c>
      <c r="O309" s="43"/>
      <c r="P309" s="56" t="str">
        <f t="shared" si="17"/>
        <v>90607011400023210244</v>
      </c>
    </row>
    <row r="310" spans="1:16" hidden="1" x14ac:dyDescent="0.3">
      <c r="A310" s="82">
        <v>35782996</v>
      </c>
      <c r="B310" s="191"/>
      <c r="C310" s="191"/>
      <c r="D310" s="191"/>
      <c r="E310" s="44">
        <v>906</v>
      </c>
      <c r="F310" s="44" t="s">
        <v>144</v>
      </c>
      <c r="G310" s="62">
        <v>1400023210</v>
      </c>
      <c r="H310" s="56">
        <v>851</v>
      </c>
      <c r="I310" s="56"/>
      <c r="J310" s="57">
        <f>SUMIFS(техфайл!$H$7:$H$4325,техфайл!$D$7:$D$4325,F310,техфайл!$E$7:$E$4325,G310,техфайл!$F$7:$F$4325,H310,техфайл!$A$7:$A$4325,A310)</f>
        <v>0</v>
      </c>
      <c r="K310" s="57"/>
      <c r="L310" s="56">
        <v>291</v>
      </c>
      <c r="M310" s="89" t="s">
        <v>138</v>
      </c>
      <c r="N310" s="57">
        <f>SUMIFS(техфайл!$H$7:$H$4325,техфайл!$D$7:$D$4325,F310,техфайл!$E$7:$E$4325,G310,техфайл!$F$7:$F$4325,H310,техфайл!$G$7:$G$4325,L310,техфайл!$A$7:$A$4325,A310,техфайл!$K$7:$K$4325,M310)</f>
        <v>0</v>
      </c>
      <c r="O310" s="43"/>
      <c r="P310" s="56" t="str">
        <f t="shared" si="17"/>
        <v>90607011400023210851</v>
      </c>
    </row>
    <row r="311" spans="1:16" hidden="1" x14ac:dyDescent="0.3">
      <c r="A311" s="82">
        <v>35782996</v>
      </c>
      <c r="B311" s="191"/>
      <c r="C311" s="191"/>
      <c r="D311" s="191"/>
      <c r="E311" s="44">
        <v>906</v>
      </c>
      <c r="F311" s="44" t="s">
        <v>174</v>
      </c>
      <c r="G311" s="62">
        <v>1400005000</v>
      </c>
      <c r="H311" s="56">
        <v>112</v>
      </c>
      <c r="I311" s="56"/>
      <c r="J311" s="57">
        <f>SUMIFS(техфайл!$H$7:$H$4325,техфайл!$D$7:$D$4325,F311,техфайл!$E$7:$E$4325,G311,техфайл!$F$7:$F$4325,H311,техфайл!$A$7:$A$4325,A311)</f>
        <v>0</v>
      </c>
      <c r="K311" s="57"/>
      <c r="L311" s="56">
        <v>212</v>
      </c>
      <c r="M311" s="89" t="s">
        <v>175</v>
      </c>
      <c r="N311" s="57">
        <f>SUMIFS(техфайл!$H$7:$H$4325,техфайл!$D$7:$D$4325,F311,техфайл!$E$7:$E$4325,G311,техфайл!$F$7:$F$4325,H311,техфайл!$G$7:$G$4325,L311,техфайл!$A$7:$A$4325,A311,техфайл!$K$7:$K$4325,M311)</f>
        <v>0</v>
      </c>
      <c r="O311" s="43"/>
      <c r="P311" s="56" t="str">
        <f t="shared" si="17"/>
        <v>90607051400005000112</v>
      </c>
    </row>
    <row r="312" spans="1:16" hidden="1" x14ac:dyDescent="0.3">
      <c r="A312" s="82">
        <v>35782996</v>
      </c>
      <c r="B312" s="192"/>
      <c r="C312" s="192"/>
      <c r="D312" s="192"/>
      <c r="E312" s="44">
        <v>906</v>
      </c>
      <c r="F312" s="44" t="s">
        <v>174</v>
      </c>
      <c r="G312" s="62">
        <v>1400005000</v>
      </c>
      <c r="H312" s="56">
        <v>244</v>
      </c>
      <c r="I312" s="56"/>
      <c r="J312" s="57">
        <f>SUMIFS(техфайл!$H$7:$H$4325,техфайл!$D$7:$D$4325,F312,техфайл!$E$7:$E$4325,G312,техфайл!$F$7:$F$4325,H312,техфайл!$A$7:$A$4325,A312)</f>
        <v>0</v>
      </c>
      <c r="K312" s="57"/>
      <c r="L312" s="56">
        <v>226</v>
      </c>
      <c r="M312" s="89" t="s">
        <v>175</v>
      </c>
      <c r="N312" s="57">
        <f>SUMIFS(техфайл!$H$7:$H$4325,техфайл!$D$7:$D$4325,F312,техфайл!$E$7:$E$4325,G312,техфайл!$F$7:$F$4325,H312,техфайл!$G$7:$G$4325,L312,техфайл!$A$7:$A$4325,A312,техфайл!$K$7:$K$4325,M312)</f>
        <v>0</v>
      </c>
      <c r="O312" s="43"/>
      <c r="P312" s="56" t="str">
        <f t="shared" si="17"/>
        <v>90607051400005000244</v>
      </c>
    </row>
    <row r="313" spans="1:16" ht="18.75" hidden="1" customHeight="1" x14ac:dyDescent="0.3">
      <c r="A313" s="82">
        <v>33317802</v>
      </c>
      <c r="B313" s="190" t="s">
        <v>491</v>
      </c>
      <c r="C313" s="190" t="s">
        <v>366</v>
      </c>
      <c r="D313" s="190" t="str">
        <f>VLOOKUP($A313, Учреждения!$B$4:$F$292, 3, FALSE)</f>
        <v>ГКДОУ "ДЕТСКИЙ САД № 74 "ЗВОНОЧЕК" Г.О. ГОРЛОВКА" ДНР</v>
      </c>
      <c r="E313" s="81" t="s">
        <v>140</v>
      </c>
      <c r="F313" s="81" t="s">
        <v>140</v>
      </c>
      <c r="G313" s="81" t="s">
        <v>140</v>
      </c>
      <c r="H313" s="81" t="s">
        <v>140</v>
      </c>
      <c r="I313" s="81" t="s">
        <v>140</v>
      </c>
      <c r="J313" s="81" t="s">
        <v>140</v>
      </c>
      <c r="K313" s="80">
        <f>SUM(J314:J329)</f>
        <v>0</v>
      </c>
      <c r="L313" s="56"/>
      <c r="M313" s="89"/>
      <c r="N313" s="57"/>
      <c r="O313" s="43"/>
      <c r="P313" s="85"/>
    </row>
    <row r="314" spans="1:16" ht="18.75" hidden="1" customHeight="1" x14ac:dyDescent="0.3">
      <c r="A314" s="82">
        <v>33317802</v>
      </c>
      <c r="B314" s="191"/>
      <c r="C314" s="191"/>
      <c r="D314" s="191"/>
      <c r="E314" s="44">
        <v>906</v>
      </c>
      <c r="F314" s="44" t="s">
        <v>144</v>
      </c>
      <c r="G314" s="62">
        <v>1400023210</v>
      </c>
      <c r="H314" s="56" t="s">
        <v>168</v>
      </c>
      <c r="I314" s="56"/>
      <c r="J314" s="57">
        <f>SUMIFS(техфайл!$H$7:$H$4325,техфайл!$D$7:$D$4325,F314,техфайл!$E$7:$E$4325,G314,техфайл!$F$7:$F$4325,H314,техфайл!$A$7:$A$4325,A314)</f>
        <v>0</v>
      </c>
      <c r="K314" s="57"/>
      <c r="L314" s="56">
        <v>211</v>
      </c>
      <c r="M314" s="89" t="s">
        <v>172</v>
      </c>
      <c r="N314" s="57">
        <f>SUMIFS(техфайл!$H$7:$H$4325,техфайл!$D$7:$D$4325,F314,техфайл!$E$7:$E$4325,G314,техфайл!$F$7:$F$4325,H314,техфайл!$G$7:$G$4325,L314,техфайл!$A$7:$A$4325,A314,техфайл!$K$7:$K$4325,M314)+SUMIFS(техфайл!$H$7:$H$4325,техфайл!$D$7:$D$4325,F314,техфайл!$E$7:$E$4325,G314,техфайл!$F$7:$F$4325,H314,техфайл!$G$7:$G$4325,266,техфайл!$A$7:$A$4325,A314,техфайл!$K$7:$K$4325,M314)</f>
        <v>0</v>
      </c>
      <c r="O314" s="43"/>
      <c r="P314" s="56" t="str">
        <f t="shared" ref="P314:P329" si="18">E314&amp;F314&amp;SUBSTITUTE(G314," ","")&amp;H314</f>
        <v>90607011400023210111</v>
      </c>
    </row>
    <row r="315" spans="1:16" hidden="1" x14ac:dyDescent="0.3">
      <c r="A315" s="82">
        <v>33317802</v>
      </c>
      <c r="B315" s="191"/>
      <c r="C315" s="191"/>
      <c r="D315" s="191"/>
      <c r="E315" s="44">
        <v>906</v>
      </c>
      <c r="F315" s="44" t="s">
        <v>144</v>
      </c>
      <c r="G315" s="62">
        <v>1400023210</v>
      </c>
      <c r="H315" s="56" t="s">
        <v>170</v>
      </c>
      <c r="I315" s="56"/>
      <c r="J315" s="57">
        <f>SUMIFS(техфайл!$H$7:$H$4325,техфайл!$D$7:$D$4325,F315,техфайл!$E$7:$E$4325,G315,техфайл!$F$7:$F$4325,H315,техфайл!$A$7:$A$4325,A315)</f>
        <v>0</v>
      </c>
      <c r="K315" s="57"/>
      <c r="L315" s="56">
        <v>213</v>
      </c>
      <c r="M315" s="89" t="s">
        <v>173</v>
      </c>
      <c r="N315" s="57">
        <f>SUMIFS(техфайл!$H$7:$H$4325,техфайл!$D$7:$D$4325,F315,техфайл!$E$7:$E$4325,G315,техфайл!$F$7:$F$4325,H315,техфайл!$G$7:$G$4325,L315,техфайл!$A$7:$A$4325,A315,техфайл!$K$7:$K$4325,M315)</f>
        <v>0</v>
      </c>
      <c r="O315" s="43"/>
      <c r="P315" s="56" t="str">
        <f t="shared" si="18"/>
        <v>90607011400023210119</v>
      </c>
    </row>
    <row r="316" spans="1:16" hidden="1" x14ac:dyDescent="0.3">
      <c r="A316" s="82">
        <v>33317802</v>
      </c>
      <c r="B316" s="191"/>
      <c r="C316" s="191"/>
      <c r="D316" s="191"/>
      <c r="E316" s="44">
        <v>906</v>
      </c>
      <c r="F316" s="44" t="s">
        <v>144</v>
      </c>
      <c r="G316" s="62">
        <v>1400023210</v>
      </c>
      <c r="H316" s="56">
        <v>244</v>
      </c>
      <c r="I316" s="56"/>
      <c r="J316" s="57">
        <f>SUMIFS(техфайл!$H$7:$H$4325,техфайл!$D$7:$D$4325,F316,техфайл!$E$7:$E$4325,G316,техфайл!$F$7:$F$4325,H316,техфайл!$A$7:$A$4325,A316)</f>
        <v>0</v>
      </c>
      <c r="K316" s="57"/>
      <c r="L316" s="56">
        <v>221</v>
      </c>
      <c r="M316" s="89" t="s">
        <v>131</v>
      </c>
      <c r="N316" s="57">
        <f>SUMIFS(техфайл!$H$7:$H$4325,техфайл!$D$7:$D$4325,F316,техфайл!$E$7:$E$4325,G316,техфайл!$F$7:$F$4325,H316,техфайл!$G$7:$G$4325,L316,техфайл!$A$7:$A$4325,A316,техфайл!$K$7:$K$4325,M316)</f>
        <v>0</v>
      </c>
      <c r="O316" s="43"/>
      <c r="P316" s="56" t="str">
        <f t="shared" si="18"/>
        <v>90607011400023210244</v>
      </c>
    </row>
    <row r="317" spans="1:16" hidden="1" x14ac:dyDescent="0.3">
      <c r="A317" s="82">
        <v>33317802</v>
      </c>
      <c r="B317" s="191"/>
      <c r="C317" s="191"/>
      <c r="D317" s="191"/>
      <c r="E317" s="44">
        <v>906</v>
      </c>
      <c r="F317" s="44" t="s">
        <v>144</v>
      </c>
      <c r="G317" s="62">
        <v>1400023210</v>
      </c>
      <c r="H317" s="56">
        <v>247</v>
      </c>
      <c r="I317" s="56"/>
      <c r="J317" s="57">
        <f>SUMIFS(техфайл!$H$7:$H$4325,техфайл!$D$7:$D$4325,F317,техфайл!$E$7:$E$4325,G317,техфайл!$F$7:$F$4325,H317,техфайл!$A$7:$A$4325,A317)</f>
        <v>0</v>
      </c>
      <c r="K317" s="57"/>
      <c r="L317" s="56">
        <v>223</v>
      </c>
      <c r="M317" s="89" t="s">
        <v>132</v>
      </c>
      <c r="N317" s="57">
        <f>SUMIFS(техфайл!$H$7:$H$4325,техфайл!$D$7:$D$4325,F317,техфайл!$E$7:$E$4325,G317,техфайл!$F$7:$F$4325,H317,техфайл!$G$7:$G$4325,L317,техфайл!$A$7:$A$4325,A317,техфайл!$K$7:$K$4325,M317)</f>
        <v>0</v>
      </c>
      <c r="O317" s="43"/>
      <c r="P317" s="56" t="str">
        <f t="shared" si="18"/>
        <v>90607011400023210247</v>
      </c>
    </row>
    <row r="318" spans="1:16" hidden="1" x14ac:dyDescent="0.3">
      <c r="A318" s="82">
        <v>33317802</v>
      </c>
      <c r="B318" s="191"/>
      <c r="C318" s="191"/>
      <c r="D318" s="191"/>
      <c r="E318" s="44">
        <v>906</v>
      </c>
      <c r="F318" s="44" t="s">
        <v>144</v>
      </c>
      <c r="G318" s="62">
        <v>1400023210</v>
      </c>
      <c r="H318" s="56">
        <v>244</v>
      </c>
      <c r="I318" s="56"/>
      <c r="J318" s="57"/>
      <c r="K318" s="57"/>
      <c r="L318" s="56">
        <v>223</v>
      </c>
      <c r="M318" s="89" t="s">
        <v>133</v>
      </c>
      <c r="N318" s="57">
        <f>SUMIFS(техфайл!$H$7:$H$4325,техфайл!$D$7:$D$4325,F318,техфайл!$E$7:$E$4325,G318,техфайл!$F$7:$F$4325,H318,техфайл!$G$7:$G$4325,L318,техфайл!$A$7:$A$4325,A318,техфайл!$K$7:$K$4325,M318)</f>
        <v>0</v>
      </c>
      <c r="O318" s="43"/>
      <c r="P318" s="56" t="str">
        <f t="shared" si="18"/>
        <v>90607011400023210244</v>
      </c>
    </row>
    <row r="319" spans="1:16" hidden="1" x14ac:dyDescent="0.3">
      <c r="A319" s="82">
        <v>33317802</v>
      </c>
      <c r="B319" s="191"/>
      <c r="C319" s="191"/>
      <c r="D319" s="191"/>
      <c r="E319" s="44">
        <v>906</v>
      </c>
      <c r="F319" s="44" t="s">
        <v>144</v>
      </c>
      <c r="G319" s="62">
        <v>1400023210</v>
      </c>
      <c r="H319" s="56">
        <v>247</v>
      </c>
      <c r="I319" s="56"/>
      <c r="J319" s="57"/>
      <c r="K319" s="57"/>
      <c r="L319" s="56">
        <v>223</v>
      </c>
      <c r="M319" s="89" t="s">
        <v>134</v>
      </c>
      <c r="N319" s="57">
        <f>SUMIFS(техфайл!$H$7:$H$4325,техфайл!$D$7:$D$4325,F319,техфайл!$E$7:$E$4325,G319,техфайл!$F$7:$F$4325,H319,техфайл!$G$7:$G$4325,L319,техфайл!$A$7:$A$4325,A319,техфайл!$K$7:$K$4325,M319)</f>
        <v>0</v>
      </c>
      <c r="O319" s="43"/>
      <c r="P319" s="56" t="str">
        <f t="shared" si="18"/>
        <v>90607011400023210247</v>
      </c>
    </row>
    <row r="320" spans="1:16" hidden="1" x14ac:dyDescent="0.3">
      <c r="A320" s="82">
        <v>33317802</v>
      </c>
      <c r="B320" s="191"/>
      <c r="C320" s="191"/>
      <c r="D320" s="191"/>
      <c r="E320" s="44">
        <v>906</v>
      </c>
      <c r="F320" s="44" t="s">
        <v>144</v>
      </c>
      <c r="G320" s="62">
        <v>1400023210</v>
      </c>
      <c r="H320" s="56">
        <v>247</v>
      </c>
      <c r="I320" s="56"/>
      <c r="J320" s="57"/>
      <c r="K320" s="57"/>
      <c r="L320" s="56">
        <v>223</v>
      </c>
      <c r="M320" s="89" t="s">
        <v>135</v>
      </c>
      <c r="N320" s="57">
        <f>SUMIFS(техфайл!$H$7:$H$4325,техфайл!$D$7:$D$4325,F320,техфайл!$E$7:$E$4325,G320,техфайл!$F$7:$F$4325,H320,техфайл!$G$7:$G$4325,L320,техфайл!$A$7:$A$4325,A320,техфайл!$K$7:$K$4325,M320)</f>
        <v>0</v>
      </c>
      <c r="O320" s="43"/>
      <c r="P320" s="56" t="str">
        <f t="shared" si="18"/>
        <v>90607011400023210247</v>
      </c>
    </row>
    <row r="321" spans="1:16" hidden="1" x14ac:dyDescent="0.3">
      <c r="A321" s="82">
        <v>33317802</v>
      </c>
      <c r="B321" s="191"/>
      <c r="C321" s="191"/>
      <c r="D321" s="191"/>
      <c r="E321" s="44">
        <v>906</v>
      </c>
      <c r="F321" s="44" t="s">
        <v>144</v>
      </c>
      <c r="G321" s="62">
        <v>1400023210</v>
      </c>
      <c r="H321" s="56">
        <v>244</v>
      </c>
      <c r="I321" s="56"/>
      <c r="J321" s="57"/>
      <c r="K321" s="57"/>
      <c r="L321" s="56">
        <v>225</v>
      </c>
      <c r="M321" s="89" t="s">
        <v>131</v>
      </c>
      <c r="N321" s="57">
        <f>SUMIFS(техфайл!$H$7:$H$4325,техфайл!$D$7:$D$4325,F321,техфайл!$E$7:$E$4325,G321,техфайл!$F$7:$F$4325,H321,техфайл!$G$7:$G$4325,L321,техфайл!$A$7:$A$4325,A321,техфайл!$K$7:$K$4325,M321)</f>
        <v>0</v>
      </c>
      <c r="O321" s="43"/>
      <c r="P321" s="56" t="str">
        <f t="shared" si="18"/>
        <v>90607011400023210244</v>
      </c>
    </row>
    <row r="322" spans="1:16" hidden="1" x14ac:dyDescent="0.3">
      <c r="A322" s="82">
        <v>33317802</v>
      </c>
      <c r="B322" s="191"/>
      <c r="C322" s="191"/>
      <c r="D322" s="191"/>
      <c r="E322" s="44">
        <v>906</v>
      </c>
      <c r="F322" s="44" t="s">
        <v>144</v>
      </c>
      <c r="G322" s="62">
        <v>1400023210</v>
      </c>
      <c r="H322" s="56">
        <v>244</v>
      </c>
      <c r="I322" s="56"/>
      <c r="J322" s="57"/>
      <c r="K322" s="57"/>
      <c r="L322" s="56">
        <v>226</v>
      </c>
      <c r="M322" s="89" t="s">
        <v>131</v>
      </c>
      <c r="N322" s="57">
        <f>SUMIFS(техфайл!$H$7:$H$4325,техфайл!$D$7:$D$4325,F322,техфайл!$E$7:$E$4325,G322,техфайл!$F$7:$F$4325,H322,техфайл!$G$7:$G$4325,L322,техфайл!$A$7:$A$4325,A322,техфайл!$K$7:$K$4325,M322)</f>
        <v>0</v>
      </c>
      <c r="O322" s="43"/>
      <c r="P322" s="56" t="str">
        <f t="shared" si="18"/>
        <v>90607011400023210244</v>
      </c>
    </row>
    <row r="323" spans="1:16" hidden="1" x14ac:dyDescent="0.3">
      <c r="A323" s="82">
        <v>33317802</v>
      </c>
      <c r="B323" s="191"/>
      <c r="C323" s="191"/>
      <c r="D323" s="191"/>
      <c r="E323" s="44">
        <v>906</v>
      </c>
      <c r="F323" s="44" t="s">
        <v>144</v>
      </c>
      <c r="G323" s="62">
        <v>1400023210</v>
      </c>
      <c r="H323" s="56">
        <v>244</v>
      </c>
      <c r="I323" s="56"/>
      <c r="J323" s="57"/>
      <c r="K323" s="57"/>
      <c r="L323" s="56">
        <v>310</v>
      </c>
      <c r="M323" s="89" t="s">
        <v>136</v>
      </c>
      <c r="N323" s="57">
        <f>SUMIFS(техфайл!$H$7:$H$4325,техфайл!$D$7:$D$4325,F323,техфайл!$E$7:$E$4325,G323,техфайл!$F$7:$F$4325,H323,техфайл!$G$7:$G$4325,L323,техфайл!$A$7:$A$4325,A323,техфайл!$K$7:$K$4325,M323)</f>
        <v>0</v>
      </c>
      <c r="O323" s="43"/>
      <c r="P323" s="56" t="str">
        <f t="shared" si="18"/>
        <v>90607011400023210244</v>
      </c>
    </row>
    <row r="324" spans="1:16" hidden="1" x14ac:dyDescent="0.3">
      <c r="A324" s="82">
        <v>33317802</v>
      </c>
      <c r="B324" s="191"/>
      <c r="C324" s="191"/>
      <c r="D324" s="191"/>
      <c r="E324" s="44">
        <v>906</v>
      </c>
      <c r="F324" s="44" t="s">
        <v>144</v>
      </c>
      <c r="G324" s="62">
        <v>1400023210</v>
      </c>
      <c r="H324" s="56">
        <v>244</v>
      </c>
      <c r="I324" s="56"/>
      <c r="J324" s="57"/>
      <c r="K324" s="57"/>
      <c r="L324" s="56">
        <v>342</v>
      </c>
      <c r="M324" s="89" t="s">
        <v>137</v>
      </c>
      <c r="N324" s="57">
        <f>SUMIFS(техфайл!$H$7:$H$4325,техфайл!$D$7:$D$4325,F324,техфайл!$E$7:$E$4325,G324,техфайл!$F$7:$F$4325,H324,техфайл!$G$7:$G$4325,L324,техфайл!$A$7:$A$4325,A324,техфайл!$K$7:$K$4325,M324)</f>
        <v>0</v>
      </c>
      <c r="O324" s="43"/>
      <c r="P324" s="56" t="str">
        <f t="shared" si="18"/>
        <v>90607011400023210244</v>
      </c>
    </row>
    <row r="325" spans="1:16" hidden="1" x14ac:dyDescent="0.3">
      <c r="A325" s="82">
        <v>33317802</v>
      </c>
      <c r="B325" s="191"/>
      <c r="C325" s="191"/>
      <c r="D325" s="191"/>
      <c r="E325" s="44">
        <v>906</v>
      </c>
      <c r="F325" s="44" t="s">
        <v>144</v>
      </c>
      <c r="G325" s="62">
        <v>1400023210</v>
      </c>
      <c r="H325" s="56">
        <v>244</v>
      </c>
      <c r="I325" s="56"/>
      <c r="J325" s="57"/>
      <c r="K325" s="57"/>
      <c r="L325" s="56">
        <v>344</v>
      </c>
      <c r="M325" s="89" t="s">
        <v>136</v>
      </c>
      <c r="N325" s="57">
        <f>SUMIFS(техфайл!$H$7:$H$4325,техфайл!$D$7:$D$4325,F325,техфайл!$E$7:$E$4325,G325,техфайл!$F$7:$F$4325,H325,техфайл!$G$7:$G$4325,L325,техфайл!$A$7:$A$4325,A325,техфайл!$K$7:$K$4325,M325)</f>
        <v>0</v>
      </c>
      <c r="O325" s="43"/>
      <c r="P325" s="56" t="str">
        <f t="shared" si="18"/>
        <v>90607011400023210244</v>
      </c>
    </row>
    <row r="326" spans="1:16" hidden="1" x14ac:dyDescent="0.3">
      <c r="A326" s="82">
        <v>33317802</v>
      </c>
      <c r="B326" s="191"/>
      <c r="C326" s="191"/>
      <c r="D326" s="191"/>
      <c r="E326" s="44">
        <v>906</v>
      </c>
      <c r="F326" s="44" t="s">
        <v>144</v>
      </c>
      <c r="G326" s="62">
        <v>1400023210</v>
      </c>
      <c r="H326" s="56">
        <v>244</v>
      </c>
      <c r="I326" s="56"/>
      <c r="J326" s="57"/>
      <c r="K326" s="57"/>
      <c r="L326" s="56">
        <v>346</v>
      </c>
      <c r="M326" s="89" t="s">
        <v>136</v>
      </c>
      <c r="N326" s="57">
        <f>SUMIFS(техфайл!$H$7:$H$4325,техфайл!$D$7:$D$4325,F326,техфайл!$E$7:$E$4325,G326,техфайл!$F$7:$F$4325,H326,техфайл!$G$7:$G$4325,L326,техфайл!$A$7:$A$4325,A326,техфайл!$K$7:$K$4325,M326)</f>
        <v>0</v>
      </c>
      <c r="O326" s="43"/>
      <c r="P326" s="56" t="str">
        <f t="shared" si="18"/>
        <v>90607011400023210244</v>
      </c>
    </row>
    <row r="327" spans="1:16" hidden="1" x14ac:dyDescent="0.3">
      <c r="A327" s="82">
        <v>33317802</v>
      </c>
      <c r="B327" s="191"/>
      <c r="C327" s="191"/>
      <c r="D327" s="191"/>
      <c r="E327" s="44">
        <v>906</v>
      </c>
      <c r="F327" s="44" t="s">
        <v>144</v>
      </c>
      <c r="G327" s="62">
        <v>1400023210</v>
      </c>
      <c r="H327" s="56">
        <v>851</v>
      </c>
      <c r="I327" s="56"/>
      <c r="J327" s="57">
        <f>SUMIFS(техфайл!$H$7:$H$4325,техфайл!$D$7:$D$4325,F327,техфайл!$E$7:$E$4325,G327,техфайл!$F$7:$F$4325,H327,техфайл!$A$7:$A$4325,A327)</f>
        <v>0</v>
      </c>
      <c r="K327" s="57"/>
      <c r="L327" s="56">
        <v>291</v>
      </c>
      <c r="M327" s="89" t="s">
        <v>138</v>
      </c>
      <c r="N327" s="57">
        <f>SUMIFS(техфайл!$H$7:$H$4325,техфайл!$D$7:$D$4325,F327,техфайл!$E$7:$E$4325,G327,техфайл!$F$7:$F$4325,H327,техфайл!$G$7:$G$4325,L327,техфайл!$A$7:$A$4325,A327,техфайл!$K$7:$K$4325,M327)</f>
        <v>0</v>
      </c>
      <c r="O327" s="43"/>
      <c r="P327" s="56" t="str">
        <f t="shared" si="18"/>
        <v>90607011400023210851</v>
      </c>
    </row>
    <row r="328" spans="1:16" hidden="1" x14ac:dyDescent="0.3">
      <c r="A328" s="82">
        <v>33317802</v>
      </c>
      <c r="B328" s="191"/>
      <c r="C328" s="191"/>
      <c r="D328" s="191"/>
      <c r="E328" s="44">
        <v>906</v>
      </c>
      <c r="F328" s="44" t="s">
        <v>174</v>
      </c>
      <c r="G328" s="62">
        <v>1400005000</v>
      </c>
      <c r="H328" s="56">
        <v>112</v>
      </c>
      <c r="I328" s="56"/>
      <c r="J328" s="57">
        <f>SUMIFS(техфайл!$H$7:$H$4325,техфайл!$D$7:$D$4325,F328,техфайл!$E$7:$E$4325,G328,техфайл!$F$7:$F$4325,H328,техфайл!$A$7:$A$4325,A328)</f>
        <v>0</v>
      </c>
      <c r="K328" s="57"/>
      <c r="L328" s="56">
        <v>212</v>
      </c>
      <c r="M328" s="89" t="s">
        <v>175</v>
      </c>
      <c r="N328" s="57">
        <f>SUMIFS(техфайл!$H$7:$H$4325,техфайл!$D$7:$D$4325,F328,техфайл!$E$7:$E$4325,G328,техфайл!$F$7:$F$4325,H328,техфайл!$G$7:$G$4325,L328,техфайл!$A$7:$A$4325,A328,техфайл!$K$7:$K$4325,M328)</f>
        <v>0</v>
      </c>
      <c r="O328" s="43"/>
      <c r="P328" s="56" t="str">
        <f t="shared" si="18"/>
        <v>90607051400005000112</v>
      </c>
    </row>
    <row r="329" spans="1:16" hidden="1" x14ac:dyDescent="0.3">
      <c r="A329" s="82">
        <v>33317802</v>
      </c>
      <c r="B329" s="192"/>
      <c r="C329" s="192"/>
      <c r="D329" s="192"/>
      <c r="E329" s="44">
        <v>906</v>
      </c>
      <c r="F329" s="44" t="s">
        <v>174</v>
      </c>
      <c r="G329" s="62">
        <v>1400005000</v>
      </c>
      <c r="H329" s="56">
        <v>244</v>
      </c>
      <c r="I329" s="56"/>
      <c r="J329" s="57">
        <f>SUMIFS(техфайл!$H$7:$H$4325,техфайл!$D$7:$D$4325,F329,техфайл!$E$7:$E$4325,G329,техфайл!$F$7:$F$4325,H329,техфайл!$A$7:$A$4325,A329)</f>
        <v>0</v>
      </c>
      <c r="K329" s="57"/>
      <c r="L329" s="56">
        <v>226</v>
      </c>
      <c r="M329" s="89" t="s">
        <v>175</v>
      </c>
      <c r="N329" s="57">
        <f>SUMIFS(техфайл!$H$7:$H$4325,техфайл!$D$7:$D$4325,F329,техфайл!$E$7:$E$4325,G329,техфайл!$F$7:$F$4325,H329,техфайл!$G$7:$G$4325,L329,техфайл!$A$7:$A$4325,A329,техфайл!$K$7:$K$4325,M329)</f>
        <v>0</v>
      </c>
      <c r="O329" s="43"/>
      <c r="P329" s="56" t="str">
        <f t="shared" si="18"/>
        <v>90607051400005000244</v>
      </c>
    </row>
    <row r="330" spans="1:16" ht="18.75" hidden="1" customHeight="1" x14ac:dyDescent="0.3">
      <c r="A330" s="82">
        <v>35063739</v>
      </c>
      <c r="B330" s="190" t="s">
        <v>492</v>
      </c>
      <c r="C330" s="190" t="s">
        <v>367</v>
      </c>
      <c r="D330" s="190" t="str">
        <f>VLOOKUP($A330, Учреждения!$B$4:$F$292, 3, FALSE)</f>
        <v>ГКДОУ "ДЕТСКИЙ САД № 75 "ГОЛУБОК" Г.О. ГОРЛОВКА" ДНР</v>
      </c>
      <c r="E330" s="81" t="s">
        <v>140</v>
      </c>
      <c r="F330" s="81" t="s">
        <v>140</v>
      </c>
      <c r="G330" s="81" t="s">
        <v>140</v>
      </c>
      <c r="H330" s="81" t="s">
        <v>140</v>
      </c>
      <c r="I330" s="81" t="s">
        <v>140</v>
      </c>
      <c r="J330" s="81" t="s">
        <v>140</v>
      </c>
      <c r="K330" s="80">
        <f>SUM(J331:J346)</f>
        <v>0</v>
      </c>
      <c r="L330" s="56"/>
      <c r="M330" s="89"/>
      <c r="N330" s="57"/>
      <c r="O330" s="43"/>
      <c r="P330" s="85"/>
    </row>
    <row r="331" spans="1:16" ht="18.75" hidden="1" customHeight="1" x14ac:dyDescent="0.3">
      <c r="A331" s="82">
        <v>35063739</v>
      </c>
      <c r="B331" s="191"/>
      <c r="C331" s="191"/>
      <c r="D331" s="191"/>
      <c r="E331" s="44">
        <v>906</v>
      </c>
      <c r="F331" s="44" t="s">
        <v>144</v>
      </c>
      <c r="G331" s="62">
        <v>1400023210</v>
      </c>
      <c r="H331" s="56" t="s">
        <v>168</v>
      </c>
      <c r="I331" s="56"/>
      <c r="J331" s="57">
        <f>SUMIFS(техфайл!$H$7:$H$4325,техфайл!$D$7:$D$4325,F331,техфайл!$E$7:$E$4325,G331,техфайл!$F$7:$F$4325,H331,техфайл!$A$7:$A$4325,A331)</f>
        <v>0</v>
      </c>
      <c r="K331" s="57"/>
      <c r="L331" s="56">
        <v>211</v>
      </c>
      <c r="M331" s="89" t="s">
        <v>172</v>
      </c>
      <c r="N331" s="57">
        <f>SUMIFS(техфайл!$H$7:$H$4325,техфайл!$D$7:$D$4325,F331,техфайл!$E$7:$E$4325,G331,техфайл!$F$7:$F$4325,H331,техфайл!$G$7:$G$4325,L331,техфайл!$A$7:$A$4325,A331,техфайл!$K$7:$K$4325,M331)+SUMIFS(техфайл!$H$7:$H$4325,техфайл!$D$7:$D$4325,F331,техфайл!$E$7:$E$4325,G331,техфайл!$F$7:$F$4325,H331,техфайл!$G$7:$G$4325,266,техфайл!$A$7:$A$4325,A331,техфайл!$K$7:$K$4325,M331)</f>
        <v>0</v>
      </c>
      <c r="O331" s="43"/>
      <c r="P331" s="56" t="str">
        <f t="shared" ref="P331:P346" si="19">E331&amp;F331&amp;SUBSTITUTE(G331," ","")&amp;H331</f>
        <v>90607011400023210111</v>
      </c>
    </row>
    <row r="332" spans="1:16" hidden="1" x14ac:dyDescent="0.3">
      <c r="A332" s="82">
        <v>35063739</v>
      </c>
      <c r="B332" s="191"/>
      <c r="C332" s="191"/>
      <c r="D332" s="191"/>
      <c r="E332" s="44">
        <v>906</v>
      </c>
      <c r="F332" s="44" t="s">
        <v>144</v>
      </c>
      <c r="G332" s="62">
        <v>1400023210</v>
      </c>
      <c r="H332" s="56" t="s">
        <v>170</v>
      </c>
      <c r="I332" s="56"/>
      <c r="J332" s="57">
        <f>SUMIFS(техфайл!$H$7:$H$4325,техфайл!$D$7:$D$4325,F332,техфайл!$E$7:$E$4325,G332,техфайл!$F$7:$F$4325,H332,техфайл!$A$7:$A$4325,A332)</f>
        <v>0</v>
      </c>
      <c r="K332" s="57"/>
      <c r="L332" s="56">
        <v>213</v>
      </c>
      <c r="M332" s="89" t="s">
        <v>173</v>
      </c>
      <c r="N332" s="57">
        <f>SUMIFS(техфайл!$H$7:$H$4325,техфайл!$D$7:$D$4325,F332,техфайл!$E$7:$E$4325,G332,техфайл!$F$7:$F$4325,H332,техфайл!$G$7:$G$4325,L332,техфайл!$A$7:$A$4325,A332,техфайл!$K$7:$K$4325,M332)</f>
        <v>0</v>
      </c>
      <c r="O332" s="43"/>
      <c r="P332" s="56" t="str">
        <f t="shared" si="19"/>
        <v>90607011400023210119</v>
      </c>
    </row>
    <row r="333" spans="1:16" hidden="1" x14ac:dyDescent="0.3">
      <c r="A333" s="82">
        <v>35063739</v>
      </c>
      <c r="B333" s="191"/>
      <c r="C333" s="191"/>
      <c r="D333" s="191"/>
      <c r="E333" s="44">
        <v>906</v>
      </c>
      <c r="F333" s="44" t="s">
        <v>144</v>
      </c>
      <c r="G333" s="62">
        <v>1400023210</v>
      </c>
      <c r="H333" s="56">
        <v>244</v>
      </c>
      <c r="I333" s="56"/>
      <c r="J333" s="57">
        <f>SUMIFS(техфайл!$H$7:$H$4325,техфайл!$D$7:$D$4325,F333,техфайл!$E$7:$E$4325,G333,техфайл!$F$7:$F$4325,H333,техфайл!$A$7:$A$4325,A333)</f>
        <v>0</v>
      </c>
      <c r="K333" s="57"/>
      <c r="L333" s="56">
        <v>221</v>
      </c>
      <c r="M333" s="89" t="s">
        <v>131</v>
      </c>
      <c r="N333" s="57">
        <f>SUMIFS(техфайл!$H$7:$H$4325,техфайл!$D$7:$D$4325,F333,техфайл!$E$7:$E$4325,G333,техфайл!$F$7:$F$4325,H333,техфайл!$G$7:$G$4325,L333,техфайл!$A$7:$A$4325,A333,техфайл!$K$7:$K$4325,M333)</f>
        <v>0</v>
      </c>
      <c r="O333" s="43"/>
      <c r="P333" s="56" t="str">
        <f t="shared" si="19"/>
        <v>90607011400023210244</v>
      </c>
    </row>
    <row r="334" spans="1:16" hidden="1" x14ac:dyDescent="0.3">
      <c r="A334" s="82">
        <v>35063739</v>
      </c>
      <c r="B334" s="191"/>
      <c r="C334" s="191"/>
      <c r="D334" s="191"/>
      <c r="E334" s="44">
        <v>906</v>
      </c>
      <c r="F334" s="44" t="s">
        <v>144</v>
      </c>
      <c r="G334" s="62">
        <v>1400023210</v>
      </c>
      <c r="H334" s="56">
        <v>247</v>
      </c>
      <c r="I334" s="56"/>
      <c r="J334" s="57">
        <f>SUMIFS(техфайл!$H$7:$H$4325,техфайл!$D$7:$D$4325,F334,техфайл!$E$7:$E$4325,G334,техфайл!$F$7:$F$4325,H334,техфайл!$A$7:$A$4325,A334)</f>
        <v>0</v>
      </c>
      <c r="K334" s="57"/>
      <c r="L334" s="56">
        <v>223</v>
      </c>
      <c r="M334" s="89" t="s">
        <v>132</v>
      </c>
      <c r="N334" s="57">
        <f>SUMIFS(техфайл!$H$7:$H$4325,техфайл!$D$7:$D$4325,F334,техфайл!$E$7:$E$4325,G334,техфайл!$F$7:$F$4325,H334,техфайл!$G$7:$G$4325,L334,техфайл!$A$7:$A$4325,A334,техфайл!$K$7:$K$4325,M334)</f>
        <v>0</v>
      </c>
      <c r="O334" s="43"/>
      <c r="P334" s="56" t="str">
        <f t="shared" si="19"/>
        <v>90607011400023210247</v>
      </c>
    </row>
    <row r="335" spans="1:16" hidden="1" x14ac:dyDescent="0.3">
      <c r="A335" s="82">
        <v>35063739</v>
      </c>
      <c r="B335" s="191"/>
      <c r="C335" s="191"/>
      <c r="D335" s="191"/>
      <c r="E335" s="44">
        <v>906</v>
      </c>
      <c r="F335" s="44" t="s">
        <v>144</v>
      </c>
      <c r="G335" s="62">
        <v>1400023210</v>
      </c>
      <c r="H335" s="56">
        <v>244</v>
      </c>
      <c r="I335" s="56"/>
      <c r="J335" s="57"/>
      <c r="K335" s="57"/>
      <c r="L335" s="56">
        <v>223</v>
      </c>
      <c r="M335" s="89" t="s">
        <v>133</v>
      </c>
      <c r="N335" s="57">
        <f>SUMIFS(техфайл!$H$7:$H$4325,техфайл!$D$7:$D$4325,F335,техфайл!$E$7:$E$4325,G335,техфайл!$F$7:$F$4325,H335,техфайл!$G$7:$G$4325,L335,техфайл!$A$7:$A$4325,A335,техфайл!$K$7:$K$4325,M335)</f>
        <v>0</v>
      </c>
      <c r="O335" s="43"/>
      <c r="P335" s="56" t="str">
        <f t="shared" si="19"/>
        <v>90607011400023210244</v>
      </c>
    </row>
    <row r="336" spans="1:16" hidden="1" x14ac:dyDescent="0.3">
      <c r="A336" s="82">
        <v>35063739</v>
      </c>
      <c r="B336" s="191"/>
      <c r="C336" s="191"/>
      <c r="D336" s="191"/>
      <c r="E336" s="44">
        <v>906</v>
      </c>
      <c r="F336" s="44" t="s">
        <v>144</v>
      </c>
      <c r="G336" s="62">
        <v>1400023210</v>
      </c>
      <c r="H336" s="56">
        <v>247</v>
      </c>
      <c r="I336" s="56"/>
      <c r="J336" s="57"/>
      <c r="K336" s="57"/>
      <c r="L336" s="56">
        <v>223</v>
      </c>
      <c r="M336" s="89" t="s">
        <v>134</v>
      </c>
      <c r="N336" s="57">
        <f>SUMIFS(техфайл!$H$7:$H$4325,техфайл!$D$7:$D$4325,F336,техфайл!$E$7:$E$4325,G336,техфайл!$F$7:$F$4325,H336,техфайл!$G$7:$G$4325,L336,техфайл!$A$7:$A$4325,A336,техфайл!$K$7:$K$4325,M336)</f>
        <v>0</v>
      </c>
      <c r="O336" s="43"/>
      <c r="P336" s="56" t="str">
        <f t="shared" si="19"/>
        <v>90607011400023210247</v>
      </c>
    </row>
    <row r="337" spans="1:16" hidden="1" x14ac:dyDescent="0.3">
      <c r="A337" s="82">
        <v>35063739</v>
      </c>
      <c r="B337" s="191"/>
      <c r="C337" s="191"/>
      <c r="D337" s="191"/>
      <c r="E337" s="44">
        <v>906</v>
      </c>
      <c r="F337" s="44" t="s">
        <v>144</v>
      </c>
      <c r="G337" s="62">
        <v>1400023210</v>
      </c>
      <c r="H337" s="56">
        <v>247</v>
      </c>
      <c r="I337" s="56"/>
      <c r="J337" s="57"/>
      <c r="K337" s="57"/>
      <c r="L337" s="56">
        <v>223</v>
      </c>
      <c r="M337" s="89" t="s">
        <v>135</v>
      </c>
      <c r="N337" s="57">
        <f>SUMIFS(техфайл!$H$7:$H$4325,техфайл!$D$7:$D$4325,F337,техфайл!$E$7:$E$4325,G337,техфайл!$F$7:$F$4325,H337,техфайл!$G$7:$G$4325,L337,техфайл!$A$7:$A$4325,A337,техфайл!$K$7:$K$4325,M337)</f>
        <v>0</v>
      </c>
      <c r="O337" s="43"/>
      <c r="P337" s="56" t="str">
        <f t="shared" si="19"/>
        <v>90607011400023210247</v>
      </c>
    </row>
    <row r="338" spans="1:16" hidden="1" x14ac:dyDescent="0.3">
      <c r="A338" s="82">
        <v>35063739</v>
      </c>
      <c r="B338" s="191"/>
      <c r="C338" s="191"/>
      <c r="D338" s="191"/>
      <c r="E338" s="44">
        <v>906</v>
      </c>
      <c r="F338" s="44" t="s">
        <v>144</v>
      </c>
      <c r="G338" s="62">
        <v>1400023210</v>
      </c>
      <c r="H338" s="56">
        <v>244</v>
      </c>
      <c r="I338" s="56"/>
      <c r="J338" s="57"/>
      <c r="K338" s="57"/>
      <c r="L338" s="56">
        <v>225</v>
      </c>
      <c r="M338" s="89" t="s">
        <v>131</v>
      </c>
      <c r="N338" s="57">
        <f>SUMIFS(техфайл!$H$7:$H$4325,техфайл!$D$7:$D$4325,F338,техфайл!$E$7:$E$4325,G338,техфайл!$F$7:$F$4325,H338,техфайл!$G$7:$G$4325,L338,техфайл!$A$7:$A$4325,A338,техфайл!$K$7:$K$4325,M338)</f>
        <v>0</v>
      </c>
      <c r="O338" s="43"/>
      <c r="P338" s="56" t="str">
        <f t="shared" si="19"/>
        <v>90607011400023210244</v>
      </c>
    </row>
    <row r="339" spans="1:16" hidden="1" x14ac:dyDescent="0.3">
      <c r="A339" s="82">
        <v>35063739</v>
      </c>
      <c r="B339" s="191"/>
      <c r="C339" s="191"/>
      <c r="D339" s="191"/>
      <c r="E339" s="44">
        <v>906</v>
      </c>
      <c r="F339" s="44" t="s">
        <v>144</v>
      </c>
      <c r="G339" s="62">
        <v>1400023210</v>
      </c>
      <c r="H339" s="56">
        <v>244</v>
      </c>
      <c r="I339" s="56"/>
      <c r="J339" s="57"/>
      <c r="K339" s="57"/>
      <c r="L339" s="56">
        <v>226</v>
      </c>
      <c r="M339" s="89" t="s">
        <v>131</v>
      </c>
      <c r="N339" s="57">
        <f>SUMIFS(техфайл!$H$7:$H$4325,техфайл!$D$7:$D$4325,F339,техфайл!$E$7:$E$4325,G339,техфайл!$F$7:$F$4325,H339,техфайл!$G$7:$G$4325,L339,техфайл!$A$7:$A$4325,A339,техфайл!$K$7:$K$4325,M339)</f>
        <v>0</v>
      </c>
      <c r="O339" s="43"/>
      <c r="P339" s="56" t="str">
        <f t="shared" si="19"/>
        <v>90607011400023210244</v>
      </c>
    </row>
    <row r="340" spans="1:16" hidden="1" x14ac:dyDescent="0.3">
      <c r="A340" s="82">
        <v>35063739</v>
      </c>
      <c r="B340" s="191"/>
      <c r="C340" s="191"/>
      <c r="D340" s="191"/>
      <c r="E340" s="44">
        <v>906</v>
      </c>
      <c r="F340" s="44" t="s">
        <v>144</v>
      </c>
      <c r="G340" s="62">
        <v>1400023210</v>
      </c>
      <c r="H340" s="56">
        <v>244</v>
      </c>
      <c r="I340" s="56"/>
      <c r="J340" s="57"/>
      <c r="K340" s="57"/>
      <c r="L340" s="56">
        <v>310</v>
      </c>
      <c r="M340" s="89" t="s">
        <v>136</v>
      </c>
      <c r="N340" s="57">
        <f>SUMIFS(техфайл!$H$7:$H$4325,техфайл!$D$7:$D$4325,F340,техфайл!$E$7:$E$4325,G340,техфайл!$F$7:$F$4325,H340,техфайл!$G$7:$G$4325,L340,техфайл!$A$7:$A$4325,A340,техфайл!$K$7:$K$4325,M340)</f>
        <v>0</v>
      </c>
      <c r="O340" s="43"/>
      <c r="P340" s="56" t="str">
        <f t="shared" si="19"/>
        <v>90607011400023210244</v>
      </c>
    </row>
    <row r="341" spans="1:16" hidden="1" x14ac:dyDescent="0.3">
      <c r="A341" s="82">
        <v>35063739</v>
      </c>
      <c r="B341" s="191"/>
      <c r="C341" s="191"/>
      <c r="D341" s="191"/>
      <c r="E341" s="44">
        <v>906</v>
      </c>
      <c r="F341" s="44" t="s">
        <v>144</v>
      </c>
      <c r="G341" s="62">
        <v>1400023210</v>
      </c>
      <c r="H341" s="56">
        <v>244</v>
      </c>
      <c r="I341" s="56"/>
      <c r="J341" s="57"/>
      <c r="K341" s="57"/>
      <c r="L341" s="56">
        <v>342</v>
      </c>
      <c r="M341" s="89" t="s">
        <v>137</v>
      </c>
      <c r="N341" s="57">
        <f>SUMIFS(техфайл!$H$7:$H$4325,техфайл!$D$7:$D$4325,F341,техфайл!$E$7:$E$4325,G341,техфайл!$F$7:$F$4325,H341,техфайл!$G$7:$G$4325,L341,техфайл!$A$7:$A$4325,A341,техфайл!$K$7:$K$4325,M341)</f>
        <v>0</v>
      </c>
      <c r="O341" s="43"/>
      <c r="P341" s="56" t="str">
        <f t="shared" si="19"/>
        <v>90607011400023210244</v>
      </c>
    </row>
    <row r="342" spans="1:16" hidden="1" x14ac:dyDescent="0.3">
      <c r="A342" s="82">
        <v>35063739</v>
      </c>
      <c r="B342" s="191"/>
      <c r="C342" s="191"/>
      <c r="D342" s="191"/>
      <c r="E342" s="44">
        <v>906</v>
      </c>
      <c r="F342" s="44" t="s">
        <v>144</v>
      </c>
      <c r="G342" s="62">
        <v>1400023210</v>
      </c>
      <c r="H342" s="56">
        <v>244</v>
      </c>
      <c r="I342" s="56"/>
      <c r="J342" s="57"/>
      <c r="K342" s="57"/>
      <c r="L342" s="56">
        <v>344</v>
      </c>
      <c r="M342" s="89" t="s">
        <v>136</v>
      </c>
      <c r="N342" s="57">
        <f>SUMIFS(техфайл!$H$7:$H$4325,техфайл!$D$7:$D$4325,F342,техфайл!$E$7:$E$4325,G342,техфайл!$F$7:$F$4325,H342,техфайл!$G$7:$G$4325,L342,техфайл!$A$7:$A$4325,A342,техфайл!$K$7:$K$4325,M342)</f>
        <v>0</v>
      </c>
      <c r="O342" s="43"/>
      <c r="P342" s="56" t="str">
        <f t="shared" si="19"/>
        <v>90607011400023210244</v>
      </c>
    </row>
    <row r="343" spans="1:16" hidden="1" x14ac:dyDescent="0.3">
      <c r="A343" s="82">
        <v>35063739</v>
      </c>
      <c r="B343" s="191"/>
      <c r="C343" s="191"/>
      <c r="D343" s="191"/>
      <c r="E343" s="44">
        <v>906</v>
      </c>
      <c r="F343" s="44" t="s">
        <v>144</v>
      </c>
      <c r="G343" s="62">
        <v>1400023210</v>
      </c>
      <c r="H343" s="56">
        <v>244</v>
      </c>
      <c r="I343" s="56"/>
      <c r="J343" s="57"/>
      <c r="K343" s="57"/>
      <c r="L343" s="56">
        <v>346</v>
      </c>
      <c r="M343" s="89" t="s">
        <v>136</v>
      </c>
      <c r="N343" s="57">
        <f>SUMIFS(техфайл!$H$7:$H$4325,техфайл!$D$7:$D$4325,F343,техфайл!$E$7:$E$4325,G343,техфайл!$F$7:$F$4325,H343,техфайл!$G$7:$G$4325,L343,техфайл!$A$7:$A$4325,A343,техфайл!$K$7:$K$4325,M343)</f>
        <v>0</v>
      </c>
      <c r="O343" s="43"/>
      <c r="P343" s="56" t="str">
        <f t="shared" si="19"/>
        <v>90607011400023210244</v>
      </c>
    </row>
    <row r="344" spans="1:16" hidden="1" x14ac:dyDescent="0.3">
      <c r="A344" s="82">
        <v>35063739</v>
      </c>
      <c r="B344" s="191"/>
      <c r="C344" s="191"/>
      <c r="D344" s="191"/>
      <c r="E344" s="44">
        <v>906</v>
      </c>
      <c r="F344" s="44" t="s">
        <v>144</v>
      </c>
      <c r="G344" s="62">
        <v>1400023210</v>
      </c>
      <c r="H344" s="56">
        <v>851</v>
      </c>
      <c r="I344" s="56"/>
      <c r="J344" s="57">
        <f>SUMIFS(техфайл!$H$7:$H$4325,техфайл!$D$7:$D$4325,F344,техфайл!$E$7:$E$4325,G344,техфайл!$F$7:$F$4325,H344,техфайл!$A$7:$A$4325,A344)</f>
        <v>0</v>
      </c>
      <c r="K344" s="57"/>
      <c r="L344" s="56">
        <v>291</v>
      </c>
      <c r="M344" s="89" t="s">
        <v>138</v>
      </c>
      <c r="N344" s="57">
        <f>SUMIFS(техфайл!$H$7:$H$4325,техфайл!$D$7:$D$4325,F344,техфайл!$E$7:$E$4325,G344,техфайл!$F$7:$F$4325,H344,техфайл!$G$7:$G$4325,L344,техфайл!$A$7:$A$4325,A344,техфайл!$K$7:$K$4325,M344)</f>
        <v>0</v>
      </c>
      <c r="O344" s="43"/>
      <c r="P344" s="56" t="str">
        <f t="shared" si="19"/>
        <v>90607011400023210851</v>
      </c>
    </row>
    <row r="345" spans="1:16" hidden="1" x14ac:dyDescent="0.3">
      <c r="A345" s="82">
        <v>35063739</v>
      </c>
      <c r="B345" s="191"/>
      <c r="C345" s="191"/>
      <c r="D345" s="191"/>
      <c r="E345" s="44">
        <v>906</v>
      </c>
      <c r="F345" s="44" t="s">
        <v>174</v>
      </c>
      <c r="G345" s="62">
        <v>1400005000</v>
      </c>
      <c r="H345" s="56">
        <v>112</v>
      </c>
      <c r="I345" s="56"/>
      <c r="J345" s="57">
        <f>SUMIFS(техфайл!$H$7:$H$4325,техфайл!$D$7:$D$4325,F345,техфайл!$E$7:$E$4325,G345,техфайл!$F$7:$F$4325,H345,техфайл!$A$7:$A$4325,A345)</f>
        <v>0</v>
      </c>
      <c r="K345" s="57"/>
      <c r="L345" s="56">
        <v>212</v>
      </c>
      <c r="M345" s="89" t="s">
        <v>175</v>
      </c>
      <c r="N345" s="57">
        <f>SUMIFS(техфайл!$H$7:$H$4325,техфайл!$D$7:$D$4325,F345,техфайл!$E$7:$E$4325,G345,техфайл!$F$7:$F$4325,H345,техфайл!$G$7:$G$4325,L345,техфайл!$A$7:$A$4325,A345,техфайл!$K$7:$K$4325,M345)</f>
        <v>0</v>
      </c>
      <c r="O345" s="43"/>
      <c r="P345" s="56" t="str">
        <f t="shared" si="19"/>
        <v>90607051400005000112</v>
      </c>
    </row>
    <row r="346" spans="1:16" hidden="1" x14ac:dyDescent="0.3">
      <c r="A346" s="82">
        <v>35063739</v>
      </c>
      <c r="B346" s="192"/>
      <c r="C346" s="192"/>
      <c r="D346" s="192"/>
      <c r="E346" s="44">
        <v>906</v>
      </c>
      <c r="F346" s="44" t="s">
        <v>174</v>
      </c>
      <c r="G346" s="62">
        <v>1400005000</v>
      </c>
      <c r="H346" s="56">
        <v>244</v>
      </c>
      <c r="I346" s="56"/>
      <c r="J346" s="57">
        <f>SUMIFS(техфайл!$H$7:$H$4325,техфайл!$D$7:$D$4325,F346,техфайл!$E$7:$E$4325,G346,техфайл!$F$7:$F$4325,H346,техфайл!$A$7:$A$4325,A346)</f>
        <v>0</v>
      </c>
      <c r="K346" s="57"/>
      <c r="L346" s="56">
        <v>226</v>
      </c>
      <c r="M346" s="89" t="s">
        <v>175</v>
      </c>
      <c r="N346" s="57">
        <f>SUMIFS(техфайл!$H$7:$H$4325,техфайл!$D$7:$D$4325,F346,техфайл!$E$7:$E$4325,G346,техфайл!$F$7:$F$4325,H346,техфайл!$G$7:$G$4325,L346,техфайл!$A$7:$A$4325,A346,техфайл!$K$7:$K$4325,M346)</f>
        <v>0</v>
      </c>
      <c r="O346" s="43"/>
      <c r="P346" s="56" t="str">
        <f t="shared" si="19"/>
        <v>90607051400005000244</v>
      </c>
    </row>
    <row r="347" spans="1:16" ht="18.75" hidden="1" customHeight="1" x14ac:dyDescent="0.3">
      <c r="A347" s="82">
        <v>36685776</v>
      </c>
      <c r="B347" s="190" t="s">
        <v>493</v>
      </c>
      <c r="C347" s="190" t="s">
        <v>368</v>
      </c>
      <c r="D347" s="190" t="str">
        <f>VLOOKUP($A347, Учреждения!$B$4:$F$292, 3, FALSE)</f>
        <v>МБДОУ Г. ГОРЛОВКИ № 77 «СОЛНЫШКО»</v>
      </c>
      <c r="E347" s="81" t="s">
        <v>140</v>
      </c>
      <c r="F347" s="81" t="s">
        <v>140</v>
      </c>
      <c r="G347" s="81" t="s">
        <v>140</v>
      </c>
      <c r="H347" s="81" t="s">
        <v>140</v>
      </c>
      <c r="I347" s="81" t="s">
        <v>140</v>
      </c>
      <c r="J347" s="81" t="s">
        <v>140</v>
      </c>
      <c r="K347" s="80">
        <f>SUM(J348:J363)</f>
        <v>0</v>
      </c>
      <c r="L347" s="56"/>
      <c r="M347" s="89"/>
      <c r="N347" s="57"/>
      <c r="O347" s="43"/>
      <c r="P347" s="85"/>
    </row>
    <row r="348" spans="1:16" ht="18.75" hidden="1" customHeight="1" x14ac:dyDescent="0.3">
      <c r="A348" s="82">
        <v>36685776</v>
      </c>
      <c r="B348" s="191"/>
      <c r="C348" s="191"/>
      <c r="D348" s="191"/>
      <c r="E348" s="44">
        <v>906</v>
      </c>
      <c r="F348" s="44" t="s">
        <v>144</v>
      </c>
      <c r="G348" s="62">
        <v>1400023210</v>
      </c>
      <c r="H348" s="56" t="s">
        <v>168</v>
      </c>
      <c r="I348" s="56"/>
      <c r="J348" s="57">
        <f>SUMIFS(техфайл!$H$7:$H$4325,техфайл!$D$7:$D$4325,F348,техфайл!$E$7:$E$4325,G348,техфайл!$F$7:$F$4325,H348,техфайл!$A$7:$A$4325,A348)</f>
        <v>0</v>
      </c>
      <c r="K348" s="57"/>
      <c r="L348" s="56">
        <v>211</v>
      </c>
      <c r="M348" s="89" t="s">
        <v>172</v>
      </c>
      <c r="N348" s="57">
        <f>SUMIFS(техфайл!$H$7:$H$4325,техфайл!$D$7:$D$4325,F348,техфайл!$E$7:$E$4325,G348,техфайл!$F$7:$F$4325,H348,техфайл!$G$7:$G$4325,L348,техфайл!$A$7:$A$4325,A348,техфайл!$K$7:$K$4325,M348)+SUMIFS(техфайл!$H$7:$H$4325,техфайл!$D$7:$D$4325,F348,техфайл!$E$7:$E$4325,G348,техфайл!$F$7:$F$4325,H348,техфайл!$G$7:$G$4325,266,техфайл!$A$7:$A$4325,A348,техфайл!$K$7:$K$4325,M348)</f>
        <v>0</v>
      </c>
      <c r="O348" s="43"/>
      <c r="P348" s="56" t="str">
        <f t="shared" ref="P348:P363" si="20">E348&amp;F348&amp;SUBSTITUTE(G348," ","")&amp;H348</f>
        <v>90607011400023210111</v>
      </c>
    </row>
    <row r="349" spans="1:16" hidden="1" x14ac:dyDescent="0.3">
      <c r="A349" s="82">
        <v>36685776</v>
      </c>
      <c r="B349" s="191"/>
      <c r="C349" s="191"/>
      <c r="D349" s="191"/>
      <c r="E349" s="44">
        <v>906</v>
      </c>
      <c r="F349" s="44" t="s">
        <v>144</v>
      </c>
      <c r="G349" s="62">
        <v>1400023210</v>
      </c>
      <c r="H349" s="56" t="s">
        <v>170</v>
      </c>
      <c r="I349" s="56"/>
      <c r="J349" s="57">
        <f>SUMIFS(техфайл!$H$7:$H$4325,техфайл!$D$7:$D$4325,F349,техфайл!$E$7:$E$4325,G349,техфайл!$F$7:$F$4325,H349,техфайл!$A$7:$A$4325,A349)</f>
        <v>0</v>
      </c>
      <c r="K349" s="57"/>
      <c r="L349" s="56">
        <v>213</v>
      </c>
      <c r="M349" s="89" t="s">
        <v>173</v>
      </c>
      <c r="N349" s="57">
        <f>SUMIFS(техфайл!$H$7:$H$4325,техфайл!$D$7:$D$4325,F349,техфайл!$E$7:$E$4325,G349,техфайл!$F$7:$F$4325,H349,техфайл!$G$7:$G$4325,L349,техфайл!$A$7:$A$4325,A349,техфайл!$K$7:$K$4325,M349)</f>
        <v>0</v>
      </c>
      <c r="O349" s="43"/>
      <c r="P349" s="56" t="str">
        <f t="shared" si="20"/>
        <v>90607011400023210119</v>
      </c>
    </row>
    <row r="350" spans="1:16" hidden="1" x14ac:dyDescent="0.3">
      <c r="A350" s="82">
        <v>36685776</v>
      </c>
      <c r="B350" s="191"/>
      <c r="C350" s="191"/>
      <c r="D350" s="191"/>
      <c r="E350" s="44">
        <v>906</v>
      </c>
      <c r="F350" s="44" t="s">
        <v>144</v>
      </c>
      <c r="G350" s="62">
        <v>1400023210</v>
      </c>
      <c r="H350" s="56">
        <v>244</v>
      </c>
      <c r="I350" s="56"/>
      <c r="J350" s="57">
        <f>SUMIFS(техфайл!$H$7:$H$4325,техфайл!$D$7:$D$4325,F350,техфайл!$E$7:$E$4325,G350,техфайл!$F$7:$F$4325,H350,техфайл!$A$7:$A$4325,A350)</f>
        <v>0</v>
      </c>
      <c r="K350" s="57"/>
      <c r="L350" s="56">
        <v>221</v>
      </c>
      <c r="M350" s="89" t="s">
        <v>131</v>
      </c>
      <c r="N350" s="57">
        <f>SUMIFS(техфайл!$H$7:$H$4325,техфайл!$D$7:$D$4325,F350,техфайл!$E$7:$E$4325,G350,техфайл!$F$7:$F$4325,H350,техфайл!$G$7:$G$4325,L350,техфайл!$A$7:$A$4325,A350,техфайл!$K$7:$K$4325,M350)</f>
        <v>0</v>
      </c>
      <c r="O350" s="43"/>
      <c r="P350" s="56" t="str">
        <f t="shared" si="20"/>
        <v>90607011400023210244</v>
      </c>
    </row>
    <row r="351" spans="1:16" hidden="1" x14ac:dyDescent="0.3">
      <c r="A351" s="82">
        <v>36685776</v>
      </c>
      <c r="B351" s="191"/>
      <c r="C351" s="191"/>
      <c r="D351" s="191"/>
      <c r="E351" s="44">
        <v>906</v>
      </c>
      <c r="F351" s="44" t="s">
        <v>144</v>
      </c>
      <c r="G351" s="62">
        <v>1400023210</v>
      </c>
      <c r="H351" s="56">
        <v>247</v>
      </c>
      <c r="I351" s="56"/>
      <c r="J351" s="57">
        <f>SUMIFS(техфайл!$H$7:$H$4325,техфайл!$D$7:$D$4325,F351,техфайл!$E$7:$E$4325,G351,техфайл!$F$7:$F$4325,H351,техфайл!$A$7:$A$4325,A351)</f>
        <v>0</v>
      </c>
      <c r="K351" s="57"/>
      <c r="L351" s="56">
        <v>223</v>
      </c>
      <c r="M351" s="89" t="s">
        <v>132</v>
      </c>
      <c r="N351" s="57">
        <f>SUMIFS(техфайл!$H$7:$H$4325,техфайл!$D$7:$D$4325,F351,техфайл!$E$7:$E$4325,G351,техфайл!$F$7:$F$4325,H351,техфайл!$G$7:$G$4325,L351,техфайл!$A$7:$A$4325,A351,техфайл!$K$7:$K$4325,M351)</f>
        <v>0</v>
      </c>
      <c r="O351" s="43"/>
      <c r="P351" s="56" t="str">
        <f t="shared" si="20"/>
        <v>90607011400023210247</v>
      </c>
    </row>
    <row r="352" spans="1:16" hidden="1" x14ac:dyDescent="0.3">
      <c r="A352" s="82">
        <v>36685776</v>
      </c>
      <c r="B352" s="191"/>
      <c r="C352" s="191"/>
      <c r="D352" s="191"/>
      <c r="E352" s="44">
        <v>906</v>
      </c>
      <c r="F352" s="44" t="s">
        <v>144</v>
      </c>
      <c r="G352" s="62">
        <v>1400023210</v>
      </c>
      <c r="H352" s="56">
        <v>244</v>
      </c>
      <c r="I352" s="56"/>
      <c r="J352" s="57"/>
      <c r="K352" s="57"/>
      <c r="L352" s="56">
        <v>223</v>
      </c>
      <c r="M352" s="89" t="s">
        <v>133</v>
      </c>
      <c r="N352" s="57">
        <f>SUMIFS(техфайл!$H$7:$H$4325,техфайл!$D$7:$D$4325,F352,техфайл!$E$7:$E$4325,G352,техфайл!$F$7:$F$4325,H352,техфайл!$G$7:$G$4325,L352,техфайл!$A$7:$A$4325,A352,техфайл!$K$7:$K$4325,M352)</f>
        <v>0</v>
      </c>
      <c r="O352" s="43"/>
      <c r="P352" s="56" t="str">
        <f t="shared" si="20"/>
        <v>90607011400023210244</v>
      </c>
    </row>
    <row r="353" spans="1:16" hidden="1" x14ac:dyDescent="0.3">
      <c r="A353" s="82">
        <v>36685776</v>
      </c>
      <c r="B353" s="191"/>
      <c r="C353" s="191"/>
      <c r="D353" s="191"/>
      <c r="E353" s="44">
        <v>906</v>
      </c>
      <c r="F353" s="44" t="s">
        <v>144</v>
      </c>
      <c r="G353" s="62">
        <v>1400023210</v>
      </c>
      <c r="H353" s="56">
        <v>247</v>
      </c>
      <c r="I353" s="56"/>
      <c r="J353" s="57"/>
      <c r="K353" s="57"/>
      <c r="L353" s="56">
        <v>223</v>
      </c>
      <c r="M353" s="89" t="s">
        <v>134</v>
      </c>
      <c r="N353" s="57">
        <f>SUMIFS(техфайл!$H$7:$H$4325,техфайл!$D$7:$D$4325,F353,техфайл!$E$7:$E$4325,G353,техфайл!$F$7:$F$4325,H353,техфайл!$G$7:$G$4325,L353,техфайл!$A$7:$A$4325,A353,техфайл!$K$7:$K$4325,M353)</f>
        <v>0</v>
      </c>
      <c r="O353" s="43"/>
      <c r="P353" s="56" t="str">
        <f t="shared" si="20"/>
        <v>90607011400023210247</v>
      </c>
    </row>
    <row r="354" spans="1:16" hidden="1" x14ac:dyDescent="0.3">
      <c r="A354" s="82">
        <v>36685776</v>
      </c>
      <c r="B354" s="191"/>
      <c r="C354" s="191"/>
      <c r="D354" s="191"/>
      <c r="E354" s="44">
        <v>906</v>
      </c>
      <c r="F354" s="44" t="s">
        <v>144</v>
      </c>
      <c r="G354" s="62">
        <v>1400023210</v>
      </c>
      <c r="H354" s="56">
        <v>247</v>
      </c>
      <c r="I354" s="56"/>
      <c r="J354" s="57"/>
      <c r="K354" s="57"/>
      <c r="L354" s="56">
        <v>223</v>
      </c>
      <c r="M354" s="89" t="s">
        <v>135</v>
      </c>
      <c r="N354" s="57">
        <f>SUMIFS(техфайл!$H$7:$H$4325,техфайл!$D$7:$D$4325,F354,техфайл!$E$7:$E$4325,G354,техфайл!$F$7:$F$4325,H354,техфайл!$G$7:$G$4325,L354,техфайл!$A$7:$A$4325,A354,техфайл!$K$7:$K$4325,M354)</f>
        <v>0</v>
      </c>
      <c r="O354" s="43"/>
      <c r="P354" s="56" t="str">
        <f t="shared" si="20"/>
        <v>90607011400023210247</v>
      </c>
    </row>
    <row r="355" spans="1:16" hidden="1" x14ac:dyDescent="0.3">
      <c r="A355" s="82">
        <v>36685776</v>
      </c>
      <c r="B355" s="191"/>
      <c r="C355" s="191"/>
      <c r="D355" s="191"/>
      <c r="E355" s="44">
        <v>906</v>
      </c>
      <c r="F355" s="44" t="s">
        <v>144</v>
      </c>
      <c r="G355" s="62">
        <v>1400023210</v>
      </c>
      <c r="H355" s="56">
        <v>244</v>
      </c>
      <c r="I355" s="56"/>
      <c r="J355" s="57"/>
      <c r="K355" s="57"/>
      <c r="L355" s="56">
        <v>225</v>
      </c>
      <c r="M355" s="89" t="s">
        <v>131</v>
      </c>
      <c r="N355" s="57">
        <f>SUMIFS(техфайл!$H$7:$H$4325,техфайл!$D$7:$D$4325,F355,техфайл!$E$7:$E$4325,G355,техфайл!$F$7:$F$4325,H355,техфайл!$G$7:$G$4325,L355,техфайл!$A$7:$A$4325,A355,техфайл!$K$7:$K$4325,M355)</f>
        <v>0</v>
      </c>
      <c r="O355" s="43"/>
      <c r="P355" s="56" t="str">
        <f t="shared" si="20"/>
        <v>90607011400023210244</v>
      </c>
    </row>
    <row r="356" spans="1:16" hidden="1" x14ac:dyDescent="0.3">
      <c r="A356" s="82">
        <v>36685776</v>
      </c>
      <c r="B356" s="191"/>
      <c r="C356" s="191"/>
      <c r="D356" s="191"/>
      <c r="E356" s="44">
        <v>906</v>
      </c>
      <c r="F356" s="44" t="s">
        <v>144</v>
      </c>
      <c r="G356" s="62">
        <v>1400023210</v>
      </c>
      <c r="H356" s="56">
        <v>244</v>
      </c>
      <c r="I356" s="56"/>
      <c r="J356" s="57"/>
      <c r="K356" s="57"/>
      <c r="L356" s="56">
        <v>226</v>
      </c>
      <c r="M356" s="89" t="s">
        <v>131</v>
      </c>
      <c r="N356" s="57">
        <f>SUMIFS(техфайл!$H$7:$H$4325,техфайл!$D$7:$D$4325,F356,техфайл!$E$7:$E$4325,G356,техфайл!$F$7:$F$4325,H356,техфайл!$G$7:$G$4325,L356,техфайл!$A$7:$A$4325,A356,техфайл!$K$7:$K$4325,M356)</f>
        <v>0</v>
      </c>
      <c r="O356" s="43"/>
      <c r="P356" s="56" t="str">
        <f t="shared" si="20"/>
        <v>90607011400023210244</v>
      </c>
    </row>
    <row r="357" spans="1:16" hidden="1" x14ac:dyDescent="0.3">
      <c r="A357" s="82">
        <v>36685776</v>
      </c>
      <c r="B357" s="191"/>
      <c r="C357" s="191"/>
      <c r="D357" s="191"/>
      <c r="E357" s="44">
        <v>906</v>
      </c>
      <c r="F357" s="44" t="s">
        <v>144</v>
      </c>
      <c r="G357" s="62">
        <v>1400023210</v>
      </c>
      <c r="H357" s="56">
        <v>244</v>
      </c>
      <c r="I357" s="56"/>
      <c r="J357" s="57"/>
      <c r="K357" s="57"/>
      <c r="L357" s="56">
        <v>310</v>
      </c>
      <c r="M357" s="89" t="s">
        <v>136</v>
      </c>
      <c r="N357" s="57">
        <f>SUMIFS(техфайл!$H$7:$H$4325,техфайл!$D$7:$D$4325,F357,техфайл!$E$7:$E$4325,G357,техфайл!$F$7:$F$4325,H357,техфайл!$G$7:$G$4325,L357,техфайл!$A$7:$A$4325,A357,техфайл!$K$7:$K$4325,M357)</f>
        <v>0</v>
      </c>
      <c r="O357" s="43"/>
      <c r="P357" s="56" t="str">
        <f t="shared" si="20"/>
        <v>90607011400023210244</v>
      </c>
    </row>
    <row r="358" spans="1:16" hidden="1" x14ac:dyDescent="0.3">
      <c r="A358" s="82">
        <v>36685776</v>
      </c>
      <c r="B358" s="191"/>
      <c r="C358" s="191"/>
      <c r="D358" s="191"/>
      <c r="E358" s="44">
        <v>906</v>
      </c>
      <c r="F358" s="44" t="s">
        <v>144</v>
      </c>
      <c r="G358" s="62">
        <v>1400023210</v>
      </c>
      <c r="H358" s="56">
        <v>244</v>
      </c>
      <c r="I358" s="56"/>
      <c r="J358" s="57"/>
      <c r="K358" s="57"/>
      <c r="L358" s="56">
        <v>342</v>
      </c>
      <c r="M358" s="89" t="s">
        <v>137</v>
      </c>
      <c r="N358" s="57">
        <f>SUMIFS(техфайл!$H$7:$H$4325,техфайл!$D$7:$D$4325,F358,техфайл!$E$7:$E$4325,G358,техфайл!$F$7:$F$4325,H358,техфайл!$G$7:$G$4325,L358,техфайл!$A$7:$A$4325,A358,техфайл!$K$7:$K$4325,M358)</f>
        <v>0</v>
      </c>
      <c r="O358" s="43"/>
      <c r="P358" s="56" t="str">
        <f t="shared" si="20"/>
        <v>90607011400023210244</v>
      </c>
    </row>
    <row r="359" spans="1:16" hidden="1" x14ac:dyDescent="0.3">
      <c r="A359" s="82">
        <v>36685776</v>
      </c>
      <c r="B359" s="191"/>
      <c r="C359" s="191"/>
      <c r="D359" s="191"/>
      <c r="E359" s="44">
        <v>906</v>
      </c>
      <c r="F359" s="44" t="s">
        <v>144</v>
      </c>
      <c r="G359" s="62">
        <v>1400023210</v>
      </c>
      <c r="H359" s="56">
        <v>244</v>
      </c>
      <c r="I359" s="56"/>
      <c r="J359" s="57"/>
      <c r="K359" s="57"/>
      <c r="L359" s="56">
        <v>344</v>
      </c>
      <c r="M359" s="89" t="s">
        <v>136</v>
      </c>
      <c r="N359" s="57">
        <f>SUMIFS(техфайл!$H$7:$H$4325,техфайл!$D$7:$D$4325,F359,техфайл!$E$7:$E$4325,G359,техфайл!$F$7:$F$4325,H359,техфайл!$G$7:$G$4325,L359,техфайл!$A$7:$A$4325,A359,техфайл!$K$7:$K$4325,M359)</f>
        <v>0</v>
      </c>
      <c r="O359" s="43"/>
      <c r="P359" s="56" t="str">
        <f t="shared" si="20"/>
        <v>90607011400023210244</v>
      </c>
    </row>
    <row r="360" spans="1:16" hidden="1" x14ac:dyDescent="0.3">
      <c r="A360" s="82">
        <v>36685776</v>
      </c>
      <c r="B360" s="191"/>
      <c r="C360" s="191"/>
      <c r="D360" s="191"/>
      <c r="E360" s="44">
        <v>906</v>
      </c>
      <c r="F360" s="44" t="s">
        <v>144</v>
      </c>
      <c r="G360" s="62">
        <v>1400023210</v>
      </c>
      <c r="H360" s="56">
        <v>244</v>
      </c>
      <c r="I360" s="56"/>
      <c r="J360" s="57"/>
      <c r="K360" s="57"/>
      <c r="L360" s="56">
        <v>346</v>
      </c>
      <c r="M360" s="89" t="s">
        <v>136</v>
      </c>
      <c r="N360" s="57">
        <f>SUMIFS(техфайл!$H$7:$H$4325,техфайл!$D$7:$D$4325,F360,техфайл!$E$7:$E$4325,G360,техфайл!$F$7:$F$4325,H360,техфайл!$G$7:$G$4325,L360,техфайл!$A$7:$A$4325,A360,техфайл!$K$7:$K$4325,M360)</f>
        <v>0</v>
      </c>
      <c r="O360" s="43"/>
      <c r="P360" s="56" t="str">
        <f t="shared" si="20"/>
        <v>90607011400023210244</v>
      </c>
    </row>
    <row r="361" spans="1:16" hidden="1" x14ac:dyDescent="0.3">
      <c r="A361" s="82">
        <v>36685776</v>
      </c>
      <c r="B361" s="191"/>
      <c r="C361" s="191"/>
      <c r="D361" s="191"/>
      <c r="E361" s="44">
        <v>906</v>
      </c>
      <c r="F361" s="44" t="s">
        <v>144</v>
      </c>
      <c r="G361" s="62">
        <v>1400023210</v>
      </c>
      <c r="H361" s="56">
        <v>851</v>
      </c>
      <c r="I361" s="56"/>
      <c r="J361" s="57">
        <f>SUMIFS(техфайл!$H$7:$H$4325,техфайл!$D$7:$D$4325,F361,техфайл!$E$7:$E$4325,G361,техфайл!$F$7:$F$4325,H361,техфайл!$A$7:$A$4325,A361)</f>
        <v>0</v>
      </c>
      <c r="K361" s="57"/>
      <c r="L361" s="56">
        <v>291</v>
      </c>
      <c r="M361" s="89" t="s">
        <v>138</v>
      </c>
      <c r="N361" s="57">
        <f>SUMIFS(техфайл!$H$7:$H$4325,техфайл!$D$7:$D$4325,F361,техфайл!$E$7:$E$4325,G361,техфайл!$F$7:$F$4325,H361,техфайл!$G$7:$G$4325,L361,техфайл!$A$7:$A$4325,A361,техфайл!$K$7:$K$4325,M361)</f>
        <v>0</v>
      </c>
      <c r="O361" s="43"/>
      <c r="P361" s="56" t="str">
        <f t="shared" si="20"/>
        <v>90607011400023210851</v>
      </c>
    </row>
    <row r="362" spans="1:16" hidden="1" x14ac:dyDescent="0.3">
      <c r="A362" s="82">
        <v>36685776</v>
      </c>
      <c r="B362" s="191"/>
      <c r="C362" s="191"/>
      <c r="D362" s="191"/>
      <c r="E362" s="44">
        <v>906</v>
      </c>
      <c r="F362" s="44" t="s">
        <v>174</v>
      </c>
      <c r="G362" s="62">
        <v>1400005000</v>
      </c>
      <c r="H362" s="56">
        <v>112</v>
      </c>
      <c r="I362" s="56"/>
      <c r="J362" s="57">
        <f>SUMIFS(техфайл!$H$7:$H$4325,техфайл!$D$7:$D$4325,F362,техфайл!$E$7:$E$4325,G362,техфайл!$F$7:$F$4325,H362,техфайл!$A$7:$A$4325,A362)</f>
        <v>0</v>
      </c>
      <c r="K362" s="57"/>
      <c r="L362" s="56">
        <v>212</v>
      </c>
      <c r="M362" s="89" t="s">
        <v>175</v>
      </c>
      <c r="N362" s="57">
        <f>SUMIFS(техфайл!$H$7:$H$4325,техфайл!$D$7:$D$4325,F362,техфайл!$E$7:$E$4325,G362,техфайл!$F$7:$F$4325,H362,техфайл!$G$7:$G$4325,L362,техфайл!$A$7:$A$4325,A362,техфайл!$K$7:$K$4325,M362)</f>
        <v>0</v>
      </c>
      <c r="O362" s="43"/>
      <c r="P362" s="56" t="str">
        <f t="shared" si="20"/>
        <v>90607051400005000112</v>
      </c>
    </row>
    <row r="363" spans="1:16" hidden="1" x14ac:dyDescent="0.3">
      <c r="A363" s="82">
        <v>36685776</v>
      </c>
      <c r="B363" s="192"/>
      <c r="C363" s="192"/>
      <c r="D363" s="192"/>
      <c r="E363" s="44">
        <v>906</v>
      </c>
      <c r="F363" s="44" t="s">
        <v>174</v>
      </c>
      <c r="G363" s="62">
        <v>1400005000</v>
      </c>
      <c r="H363" s="56">
        <v>244</v>
      </c>
      <c r="I363" s="56"/>
      <c r="J363" s="57">
        <f>SUMIFS(техфайл!$H$7:$H$4325,техфайл!$D$7:$D$4325,F363,техфайл!$E$7:$E$4325,G363,техфайл!$F$7:$F$4325,H363,техфайл!$A$7:$A$4325,A363)</f>
        <v>0</v>
      </c>
      <c r="K363" s="57"/>
      <c r="L363" s="56">
        <v>226</v>
      </c>
      <c r="M363" s="89" t="s">
        <v>175</v>
      </c>
      <c r="N363" s="57">
        <f>SUMIFS(техфайл!$H$7:$H$4325,техфайл!$D$7:$D$4325,F363,техфайл!$E$7:$E$4325,G363,техфайл!$F$7:$F$4325,H363,техфайл!$G$7:$G$4325,L363,техфайл!$A$7:$A$4325,A363,техфайл!$K$7:$K$4325,M363)</f>
        <v>0</v>
      </c>
      <c r="O363" s="43"/>
      <c r="P363" s="56" t="str">
        <f t="shared" si="20"/>
        <v>90607051400005000244</v>
      </c>
    </row>
    <row r="364" spans="1:16" ht="18.75" hidden="1" customHeight="1" x14ac:dyDescent="0.3">
      <c r="A364" s="82">
        <v>26415844</v>
      </c>
      <c r="B364" s="190" t="s">
        <v>494</v>
      </c>
      <c r="C364" s="190" t="s">
        <v>369</v>
      </c>
      <c r="D364" s="190" t="str">
        <f>VLOOKUP($A364, Учреждения!$B$4:$F$292, 3, FALSE)</f>
        <v>ГКДОУ "ДЕТСКИЙ САД № 82 "РОМАШКА" Г. О. ГОРЛОВКА" ДНР</v>
      </c>
      <c r="E364" s="81" t="s">
        <v>140</v>
      </c>
      <c r="F364" s="81" t="s">
        <v>140</v>
      </c>
      <c r="G364" s="81" t="s">
        <v>140</v>
      </c>
      <c r="H364" s="81" t="s">
        <v>140</v>
      </c>
      <c r="I364" s="81" t="s">
        <v>140</v>
      </c>
      <c r="J364" s="81" t="s">
        <v>140</v>
      </c>
      <c r="K364" s="80">
        <f>SUM(J365:J380)</f>
        <v>0</v>
      </c>
      <c r="L364" s="56"/>
      <c r="M364" s="89"/>
      <c r="N364" s="57"/>
      <c r="O364" s="43"/>
      <c r="P364" s="85"/>
    </row>
    <row r="365" spans="1:16" ht="18.75" hidden="1" customHeight="1" x14ac:dyDescent="0.3">
      <c r="A365" s="82">
        <v>26415844</v>
      </c>
      <c r="B365" s="191"/>
      <c r="C365" s="191"/>
      <c r="D365" s="191"/>
      <c r="E365" s="44">
        <v>906</v>
      </c>
      <c r="F365" s="44" t="s">
        <v>144</v>
      </c>
      <c r="G365" s="62">
        <v>1400023210</v>
      </c>
      <c r="H365" s="56" t="s">
        <v>168</v>
      </c>
      <c r="I365" s="56"/>
      <c r="J365" s="57">
        <f>SUMIFS(техфайл!$H$7:$H$4325,техфайл!$D$7:$D$4325,F365,техфайл!$E$7:$E$4325,G365,техфайл!$F$7:$F$4325,H365,техфайл!$A$7:$A$4325,A365)</f>
        <v>0</v>
      </c>
      <c r="K365" s="57"/>
      <c r="L365" s="56">
        <v>211</v>
      </c>
      <c r="M365" s="89" t="s">
        <v>172</v>
      </c>
      <c r="N365" s="57">
        <f>SUMIFS(техфайл!$H$7:$H$4325,техфайл!$D$7:$D$4325,F365,техфайл!$E$7:$E$4325,G365,техфайл!$F$7:$F$4325,H365,техфайл!$G$7:$G$4325,L365,техфайл!$A$7:$A$4325,A365,техфайл!$K$7:$K$4325,M365)+SUMIFS(техфайл!$H$7:$H$4325,техфайл!$D$7:$D$4325,F365,техфайл!$E$7:$E$4325,G365,техфайл!$F$7:$F$4325,H365,техфайл!$G$7:$G$4325,266,техфайл!$A$7:$A$4325,A365,техфайл!$K$7:$K$4325,M365)</f>
        <v>0</v>
      </c>
      <c r="O365" s="43"/>
      <c r="P365" s="56" t="str">
        <f t="shared" ref="P365:P380" si="21">E365&amp;F365&amp;SUBSTITUTE(G365," ","")&amp;H365</f>
        <v>90607011400023210111</v>
      </c>
    </row>
    <row r="366" spans="1:16" hidden="1" x14ac:dyDescent="0.3">
      <c r="A366" s="82">
        <v>26415844</v>
      </c>
      <c r="B366" s="191"/>
      <c r="C366" s="191"/>
      <c r="D366" s="191"/>
      <c r="E366" s="44">
        <v>906</v>
      </c>
      <c r="F366" s="44" t="s">
        <v>144</v>
      </c>
      <c r="G366" s="62">
        <v>1400023210</v>
      </c>
      <c r="H366" s="56" t="s">
        <v>170</v>
      </c>
      <c r="I366" s="56"/>
      <c r="J366" s="57">
        <f>SUMIFS(техфайл!$H$7:$H$4325,техфайл!$D$7:$D$4325,F366,техфайл!$E$7:$E$4325,G366,техфайл!$F$7:$F$4325,H366,техфайл!$A$7:$A$4325,A366)</f>
        <v>0</v>
      </c>
      <c r="K366" s="57"/>
      <c r="L366" s="56">
        <v>213</v>
      </c>
      <c r="M366" s="89" t="s">
        <v>173</v>
      </c>
      <c r="N366" s="57">
        <f>SUMIFS(техфайл!$H$7:$H$4325,техфайл!$D$7:$D$4325,F366,техфайл!$E$7:$E$4325,G366,техфайл!$F$7:$F$4325,H366,техфайл!$G$7:$G$4325,L366,техфайл!$A$7:$A$4325,A366,техфайл!$K$7:$K$4325,M366)</f>
        <v>0</v>
      </c>
      <c r="O366" s="43"/>
      <c r="P366" s="56" t="str">
        <f t="shared" si="21"/>
        <v>90607011400023210119</v>
      </c>
    </row>
    <row r="367" spans="1:16" hidden="1" x14ac:dyDescent="0.3">
      <c r="A367" s="82">
        <v>26415844</v>
      </c>
      <c r="B367" s="191"/>
      <c r="C367" s="191"/>
      <c r="D367" s="191"/>
      <c r="E367" s="44">
        <v>906</v>
      </c>
      <c r="F367" s="44" t="s">
        <v>144</v>
      </c>
      <c r="G367" s="62">
        <v>1400023210</v>
      </c>
      <c r="H367" s="56">
        <v>244</v>
      </c>
      <c r="I367" s="56"/>
      <c r="J367" s="57">
        <f>SUMIFS(техфайл!$H$7:$H$4325,техфайл!$D$7:$D$4325,F367,техфайл!$E$7:$E$4325,G367,техфайл!$F$7:$F$4325,H367,техфайл!$A$7:$A$4325,A367)</f>
        <v>0</v>
      </c>
      <c r="K367" s="57"/>
      <c r="L367" s="56">
        <v>221</v>
      </c>
      <c r="M367" s="89" t="s">
        <v>131</v>
      </c>
      <c r="N367" s="57">
        <f>SUMIFS(техфайл!$H$7:$H$4325,техфайл!$D$7:$D$4325,F367,техфайл!$E$7:$E$4325,G367,техфайл!$F$7:$F$4325,H367,техфайл!$G$7:$G$4325,L367,техфайл!$A$7:$A$4325,A367,техфайл!$K$7:$K$4325,M367)</f>
        <v>0</v>
      </c>
      <c r="O367" s="43"/>
      <c r="P367" s="56" t="str">
        <f t="shared" si="21"/>
        <v>90607011400023210244</v>
      </c>
    </row>
    <row r="368" spans="1:16" hidden="1" x14ac:dyDescent="0.3">
      <c r="A368" s="82">
        <v>26415844</v>
      </c>
      <c r="B368" s="191"/>
      <c r="C368" s="191"/>
      <c r="D368" s="191"/>
      <c r="E368" s="44">
        <v>906</v>
      </c>
      <c r="F368" s="44" t="s">
        <v>144</v>
      </c>
      <c r="G368" s="62">
        <v>1400023210</v>
      </c>
      <c r="H368" s="56">
        <v>247</v>
      </c>
      <c r="I368" s="56"/>
      <c r="J368" s="57">
        <f>SUMIFS(техфайл!$H$7:$H$4325,техфайл!$D$7:$D$4325,F368,техфайл!$E$7:$E$4325,G368,техфайл!$F$7:$F$4325,H368,техфайл!$A$7:$A$4325,A368)</f>
        <v>0</v>
      </c>
      <c r="K368" s="57"/>
      <c r="L368" s="56">
        <v>223</v>
      </c>
      <c r="M368" s="89" t="s">
        <v>132</v>
      </c>
      <c r="N368" s="57">
        <f>SUMIFS(техфайл!$H$7:$H$4325,техфайл!$D$7:$D$4325,F368,техфайл!$E$7:$E$4325,G368,техфайл!$F$7:$F$4325,H368,техфайл!$G$7:$G$4325,L368,техфайл!$A$7:$A$4325,A368,техфайл!$K$7:$K$4325,M368)</f>
        <v>0</v>
      </c>
      <c r="O368" s="43"/>
      <c r="P368" s="56" t="str">
        <f t="shared" si="21"/>
        <v>90607011400023210247</v>
      </c>
    </row>
    <row r="369" spans="1:16" hidden="1" x14ac:dyDescent="0.3">
      <c r="A369" s="82">
        <v>26415844</v>
      </c>
      <c r="B369" s="191"/>
      <c r="C369" s="191"/>
      <c r="D369" s="191"/>
      <c r="E369" s="44">
        <v>906</v>
      </c>
      <c r="F369" s="44" t="s">
        <v>144</v>
      </c>
      <c r="G369" s="62">
        <v>1400023210</v>
      </c>
      <c r="H369" s="56">
        <v>244</v>
      </c>
      <c r="I369" s="56"/>
      <c r="J369" s="57"/>
      <c r="K369" s="57"/>
      <c r="L369" s="56">
        <v>223</v>
      </c>
      <c r="M369" s="89" t="s">
        <v>133</v>
      </c>
      <c r="N369" s="57">
        <f>SUMIFS(техфайл!$H$7:$H$4325,техфайл!$D$7:$D$4325,F369,техфайл!$E$7:$E$4325,G369,техфайл!$F$7:$F$4325,H369,техфайл!$G$7:$G$4325,L369,техфайл!$A$7:$A$4325,A369,техфайл!$K$7:$K$4325,M369)</f>
        <v>0</v>
      </c>
      <c r="O369" s="43"/>
      <c r="P369" s="56" t="str">
        <f t="shared" si="21"/>
        <v>90607011400023210244</v>
      </c>
    </row>
    <row r="370" spans="1:16" hidden="1" x14ac:dyDescent="0.3">
      <c r="A370" s="82">
        <v>26415844</v>
      </c>
      <c r="B370" s="191"/>
      <c r="C370" s="191"/>
      <c r="D370" s="191"/>
      <c r="E370" s="44">
        <v>906</v>
      </c>
      <c r="F370" s="44" t="s">
        <v>144</v>
      </c>
      <c r="G370" s="62">
        <v>1400023210</v>
      </c>
      <c r="H370" s="56">
        <v>247</v>
      </c>
      <c r="I370" s="56"/>
      <c r="J370" s="57"/>
      <c r="K370" s="57"/>
      <c r="L370" s="56">
        <v>223</v>
      </c>
      <c r="M370" s="89" t="s">
        <v>134</v>
      </c>
      <c r="N370" s="57">
        <f>SUMIFS(техфайл!$H$7:$H$4325,техфайл!$D$7:$D$4325,F370,техфайл!$E$7:$E$4325,G370,техфайл!$F$7:$F$4325,H370,техфайл!$G$7:$G$4325,L370,техфайл!$A$7:$A$4325,A370,техфайл!$K$7:$K$4325,M370)</f>
        <v>0</v>
      </c>
      <c r="O370" s="43"/>
      <c r="P370" s="56" t="str">
        <f t="shared" si="21"/>
        <v>90607011400023210247</v>
      </c>
    </row>
    <row r="371" spans="1:16" hidden="1" x14ac:dyDescent="0.3">
      <c r="A371" s="82">
        <v>26415844</v>
      </c>
      <c r="B371" s="191"/>
      <c r="C371" s="191"/>
      <c r="D371" s="191"/>
      <c r="E371" s="44">
        <v>906</v>
      </c>
      <c r="F371" s="44" t="s">
        <v>144</v>
      </c>
      <c r="G371" s="62">
        <v>1400023210</v>
      </c>
      <c r="H371" s="56">
        <v>247</v>
      </c>
      <c r="I371" s="56"/>
      <c r="J371" s="57"/>
      <c r="K371" s="57"/>
      <c r="L371" s="56">
        <v>223</v>
      </c>
      <c r="M371" s="89" t="s">
        <v>135</v>
      </c>
      <c r="N371" s="57">
        <f>SUMIFS(техфайл!$H$7:$H$4325,техфайл!$D$7:$D$4325,F371,техфайл!$E$7:$E$4325,G371,техфайл!$F$7:$F$4325,H371,техфайл!$G$7:$G$4325,L371,техфайл!$A$7:$A$4325,A371,техфайл!$K$7:$K$4325,M371)</f>
        <v>0</v>
      </c>
      <c r="O371" s="43"/>
      <c r="P371" s="56" t="str">
        <f t="shared" si="21"/>
        <v>90607011400023210247</v>
      </c>
    </row>
    <row r="372" spans="1:16" hidden="1" x14ac:dyDescent="0.3">
      <c r="A372" s="82">
        <v>26415844</v>
      </c>
      <c r="B372" s="191"/>
      <c r="C372" s="191"/>
      <c r="D372" s="191"/>
      <c r="E372" s="44">
        <v>906</v>
      </c>
      <c r="F372" s="44" t="s">
        <v>144</v>
      </c>
      <c r="G372" s="62">
        <v>1400023210</v>
      </c>
      <c r="H372" s="56">
        <v>244</v>
      </c>
      <c r="I372" s="56"/>
      <c r="J372" s="57"/>
      <c r="K372" s="57"/>
      <c r="L372" s="56">
        <v>225</v>
      </c>
      <c r="M372" s="89" t="s">
        <v>131</v>
      </c>
      <c r="N372" s="57">
        <f>SUMIFS(техфайл!$H$7:$H$4325,техфайл!$D$7:$D$4325,F372,техфайл!$E$7:$E$4325,G372,техфайл!$F$7:$F$4325,H372,техфайл!$G$7:$G$4325,L372,техфайл!$A$7:$A$4325,A372,техфайл!$K$7:$K$4325,M372)</f>
        <v>0</v>
      </c>
      <c r="O372" s="43"/>
      <c r="P372" s="56" t="str">
        <f t="shared" si="21"/>
        <v>90607011400023210244</v>
      </c>
    </row>
    <row r="373" spans="1:16" hidden="1" x14ac:dyDescent="0.3">
      <c r="A373" s="82">
        <v>26415844</v>
      </c>
      <c r="B373" s="191"/>
      <c r="C373" s="191"/>
      <c r="D373" s="191"/>
      <c r="E373" s="44">
        <v>906</v>
      </c>
      <c r="F373" s="44" t="s">
        <v>144</v>
      </c>
      <c r="G373" s="62">
        <v>1400023210</v>
      </c>
      <c r="H373" s="56">
        <v>244</v>
      </c>
      <c r="I373" s="56"/>
      <c r="J373" s="57"/>
      <c r="K373" s="57"/>
      <c r="L373" s="56">
        <v>226</v>
      </c>
      <c r="M373" s="89" t="s">
        <v>131</v>
      </c>
      <c r="N373" s="57">
        <f>SUMIFS(техфайл!$H$7:$H$4325,техфайл!$D$7:$D$4325,F373,техфайл!$E$7:$E$4325,G373,техфайл!$F$7:$F$4325,H373,техфайл!$G$7:$G$4325,L373,техфайл!$A$7:$A$4325,A373,техфайл!$K$7:$K$4325,M373)</f>
        <v>0</v>
      </c>
      <c r="O373" s="43"/>
      <c r="P373" s="56" t="str">
        <f t="shared" si="21"/>
        <v>90607011400023210244</v>
      </c>
    </row>
    <row r="374" spans="1:16" hidden="1" x14ac:dyDescent="0.3">
      <c r="A374" s="82">
        <v>26415844</v>
      </c>
      <c r="B374" s="191"/>
      <c r="C374" s="191"/>
      <c r="D374" s="191"/>
      <c r="E374" s="44">
        <v>906</v>
      </c>
      <c r="F374" s="44" t="s">
        <v>144</v>
      </c>
      <c r="G374" s="62">
        <v>1400023210</v>
      </c>
      <c r="H374" s="56">
        <v>244</v>
      </c>
      <c r="I374" s="56"/>
      <c r="J374" s="57"/>
      <c r="K374" s="57"/>
      <c r="L374" s="56">
        <v>310</v>
      </c>
      <c r="M374" s="89" t="s">
        <v>136</v>
      </c>
      <c r="N374" s="57">
        <f>SUMIFS(техфайл!$H$7:$H$4325,техфайл!$D$7:$D$4325,F374,техфайл!$E$7:$E$4325,G374,техфайл!$F$7:$F$4325,H374,техфайл!$G$7:$G$4325,L374,техфайл!$A$7:$A$4325,A374,техфайл!$K$7:$K$4325,M374)</f>
        <v>0</v>
      </c>
      <c r="O374" s="43"/>
      <c r="P374" s="56" t="str">
        <f t="shared" si="21"/>
        <v>90607011400023210244</v>
      </c>
    </row>
    <row r="375" spans="1:16" hidden="1" x14ac:dyDescent="0.3">
      <c r="A375" s="82">
        <v>26415844</v>
      </c>
      <c r="B375" s="191"/>
      <c r="C375" s="191"/>
      <c r="D375" s="191"/>
      <c r="E375" s="44">
        <v>906</v>
      </c>
      <c r="F375" s="44" t="s">
        <v>144</v>
      </c>
      <c r="G375" s="62">
        <v>1400023210</v>
      </c>
      <c r="H375" s="56">
        <v>244</v>
      </c>
      <c r="I375" s="56"/>
      <c r="J375" s="57"/>
      <c r="K375" s="57"/>
      <c r="L375" s="56">
        <v>342</v>
      </c>
      <c r="M375" s="89" t="s">
        <v>137</v>
      </c>
      <c r="N375" s="57">
        <f>SUMIFS(техфайл!$H$7:$H$4325,техфайл!$D$7:$D$4325,F375,техфайл!$E$7:$E$4325,G375,техфайл!$F$7:$F$4325,H375,техфайл!$G$7:$G$4325,L375,техфайл!$A$7:$A$4325,A375,техфайл!$K$7:$K$4325,M375)</f>
        <v>0</v>
      </c>
      <c r="O375" s="43"/>
      <c r="P375" s="56" t="str">
        <f t="shared" si="21"/>
        <v>90607011400023210244</v>
      </c>
    </row>
    <row r="376" spans="1:16" hidden="1" x14ac:dyDescent="0.3">
      <c r="A376" s="82">
        <v>26415844</v>
      </c>
      <c r="B376" s="191"/>
      <c r="C376" s="191"/>
      <c r="D376" s="191"/>
      <c r="E376" s="44">
        <v>906</v>
      </c>
      <c r="F376" s="44" t="s">
        <v>144</v>
      </c>
      <c r="G376" s="62">
        <v>1400023210</v>
      </c>
      <c r="H376" s="56">
        <v>244</v>
      </c>
      <c r="I376" s="56"/>
      <c r="J376" s="57"/>
      <c r="K376" s="57"/>
      <c r="L376" s="56">
        <v>344</v>
      </c>
      <c r="M376" s="89" t="s">
        <v>136</v>
      </c>
      <c r="N376" s="57">
        <f>SUMIFS(техфайл!$H$7:$H$4325,техфайл!$D$7:$D$4325,F376,техфайл!$E$7:$E$4325,G376,техфайл!$F$7:$F$4325,H376,техфайл!$G$7:$G$4325,L376,техфайл!$A$7:$A$4325,A376,техфайл!$K$7:$K$4325,M376)</f>
        <v>0</v>
      </c>
      <c r="O376" s="43"/>
      <c r="P376" s="56" t="str">
        <f t="shared" si="21"/>
        <v>90607011400023210244</v>
      </c>
    </row>
    <row r="377" spans="1:16" hidden="1" x14ac:dyDescent="0.3">
      <c r="A377" s="82">
        <v>26415844</v>
      </c>
      <c r="B377" s="191"/>
      <c r="C377" s="191"/>
      <c r="D377" s="191"/>
      <c r="E377" s="44">
        <v>906</v>
      </c>
      <c r="F377" s="44" t="s">
        <v>144</v>
      </c>
      <c r="G377" s="62">
        <v>1400023210</v>
      </c>
      <c r="H377" s="56">
        <v>244</v>
      </c>
      <c r="I377" s="56"/>
      <c r="J377" s="57"/>
      <c r="K377" s="57"/>
      <c r="L377" s="56">
        <v>346</v>
      </c>
      <c r="M377" s="89" t="s">
        <v>136</v>
      </c>
      <c r="N377" s="57">
        <f>SUMIFS(техфайл!$H$7:$H$4325,техфайл!$D$7:$D$4325,F377,техфайл!$E$7:$E$4325,G377,техфайл!$F$7:$F$4325,H377,техфайл!$G$7:$G$4325,L377,техфайл!$A$7:$A$4325,A377,техфайл!$K$7:$K$4325,M377)</f>
        <v>0</v>
      </c>
      <c r="O377" s="43"/>
      <c r="P377" s="56" t="str">
        <f t="shared" si="21"/>
        <v>90607011400023210244</v>
      </c>
    </row>
    <row r="378" spans="1:16" hidden="1" x14ac:dyDescent="0.3">
      <c r="A378" s="82">
        <v>26415844</v>
      </c>
      <c r="B378" s="191"/>
      <c r="C378" s="191"/>
      <c r="D378" s="191"/>
      <c r="E378" s="44">
        <v>906</v>
      </c>
      <c r="F378" s="44" t="s">
        <v>144</v>
      </c>
      <c r="G378" s="62">
        <v>1400023210</v>
      </c>
      <c r="H378" s="56">
        <v>851</v>
      </c>
      <c r="I378" s="56"/>
      <c r="J378" s="57">
        <f>SUMIFS(техфайл!$H$7:$H$4325,техфайл!$D$7:$D$4325,F378,техфайл!$E$7:$E$4325,G378,техфайл!$F$7:$F$4325,H378,техфайл!$A$7:$A$4325,A378)</f>
        <v>0</v>
      </c>
      <c r="K378" s="57"/>
      <c r="L378" s="56">
        <v>291</v>
      </c>
      <c r="M378" s="89" t="s">
        <v>138</v>
      </c>
      <c r="N378" s="57">
        <f>SUMIFS(техфайл!$H$7:$H$4325,техфайл!$D$7:$D$4325,F378,техфайл!$E$7:$E$4325,G378,техфайл!$F$7:$F$4325,H378,техфайл!$G$7:$G$4325,L378,техфайл!$A$7:$A$4325,A378,техфайл!$K$7:$K$4325,M378)</f>
        <v>0</v>
      </c>
      <c r="O378" s="43"/>
      <c r="P378" s="56" t="str">
        <f t="shared" si="21"/>
        <v>90607011400023210851</v>
      </c>
    </row>
    <row r="379" spans="1:16" hidden="1" x14ac:dyDescent="0.3">
      <c r="A379" s="82">
        <v>26415844</v>
      </c>
      <c r="B379" s="191"/>
      <c r="C379" s="191"/>
      <c r="D379" s="191"/>
      <c r="E379" s="44">
        <v>906</v>
      </c>
      <c r="F379" s="44" t="s">
        <v>174</v>
      </c>
      <c r="G379" s="62">
        <v>1400005000</v>
      </c>
      <c r="H379" s="56">
        <v>112</v>
      </c>
      <c r="I379" s="56"/>
      <c r="J379" s="57">
        <f>SUMIFS(техфайл!$H$7:$H$4325,техфайл!$D$7:$D$4325,F379,техфайл!$E$7:$E$4325,G379,техфайл!$F$7:$F$4325,H379,техфайл!$A$7:$A$4325,A379)</f>
        <v>0</v>
      </c>
      <c r="K379" s="57"/>
      <c r="L379" s="56">
        <v>212</v>
      </c>
      <c r="M379" s="89" t="s">
        <v>175</v>
      </c>
      <c r="N379" s="57">
        <f>SUMIFS(техфайл!$H$7:$H$4325,техфайл!$D$7:$D$4325,F379,техфайл!$E$7:$E$4325,G379,техфайл!$F$7:$F$4325,H379,техфайл!$G$7:$G$4325,L379,техфайл!$A$7:$A$4325,A379,техфайл!$K$7:$K$4325,M379)</f>
        <v>0</v>
      </c>
      <c r="O379" s="43"/>
      <c r="P379" s="56" t="str">
        <f t="shared" si="21"/>
        <v>90607051400005000112</v>
      </c>
    </row>
    <row r="380" spans="1:16" hidden="1" x14ac:dyDescent="0.3">
      <c r="A380" s="82">
        <v>26415844</v>
      </c>
      <c r="B380" s="192"/>
      <c r="C380" s="192"/>
      <c r="D380" s="192"/>
      <c r="E380" s="44">
        <v>906</v>
      </c>
      <c r="F380" s="44" t="s">
        <v>174</v>
      </c>
      <c r="G380" s="62">
        <v>1400005000</v>
      </c>
      <c r="H380" s="56">
        <v>244</v>
      </c>
      <c r="I380" s="56"/>
      <c r="J380" s="57">
        <f>SUMIFS(техфайл!$H$7:$H$4325,техфайл!$D$7:$D$4325,F380,техфайл!$E$7:$E$4325,G380,техфайл!$F$7:$F$4325,H380,техфайл!$A$7:$A$4325,A380)</f>
        <v>0</v>
      </c>
      <c r="K380" s="57"/>
      <c r="L380" s="56">
        <v>226</v>
      </c>
      <c r="M380" s="89" t="s">
        <v>175</v>
      </c>
      <c r="N380" s="57">
        <f>SUMIFS(техфайл!$H$7:$H$4325,техфайл!$D$7:$D$4325,F380,техфайл!$E$7:$E$4325,G380,техфайл!$F$7:$F$4325,H380,техфайл!$G$7:$G$4325,L380,техфайл!$A$7:$A$4325,A380,техфайл!$K$7:$K$4325,M380)</f>
        <v>0</v>
      </c>
      <c r="O380" s="43"/>
      <c r="P380" s="56" t="str">
        <f t="shared" si="21"/>
        <v>90607051400005000244</v>
      </c>
    </row>
    <row r="381" spans="1:16" ht="18.75" hidden="1" customHeight="1" x14ac:dyDescent="0.3">
      <c r="A381" s="82">
        <v>35783151</v>
      </c>
      <c r="B381" s="190" t="s">
        <v>495</v>
      </c>
      <c r="C381" s="190" t="s">
        <v>370</v>
      </c>
      <c r="D381" s="190" t="str">
        <f>VLOOKUP($A381, Учреждения!$B$4:$F$292, 3, FALSE)</f>
        <v>ГКДОУ "ДЕТСКИЙ САД № 86 "ГВОЗДИКА" Г. О. ГОРЛОВКА" ДНР</v>
      </c>
      <c r="E381" s="81" t="s">
        <v>140</v>
      </c>
      <c r="F381" s="81" t="s">
        <v>140</v>
      </c>
      <c r="G381" s="81" t="s">
        <v>140</v>
      </c>
      <c r="H381" s="81" t="s">
        <v>140</v>
      </c>
      <c r="I381" s="81" t="s">
        <v>140</v>
      </c>
      <c r="J381" s="81" t="s">
        <v>140</v>
      </c>
      <c r="K381" s="80">
        <f>SUM(J382:J397)</f>
        <v>0</v>
      </c>
      <c r="L381" s="56"/>
      <c r="M381" s="89"/>
      <c r="N381" s="57"/>
      <c r="O381" s="43"/>
      <c r="P381" s="85"/>
    </row>
    <row r="382" spans="1:16" ht="18.75" hidden="1" customHeight="1" x14ac:dyDescent="0.3">
      <c r="A382" s="82">
        <v>35783151</v>
      </c>
      <c r="B382" s="191"/>
      <c r="C382" s="191"/>
      <c r="D382" s="191"/>
      <c r="E382" s="44">
        <v>906</v>
      </c>
      <c r="F382" s="44" t="s">
        <v>144</v>
      </c>
      <c r="G382" s="62">
        <v>1400023210</v>
      </c>
      <c r="H382" s="56" t="s">
        <v>168</v>
      </c>
      <c r="I382" s="56"/>
      <c r="J382" s="57">
        <f>SUMIFS(техфайл!$H$7:$H$4325,техфайл!$D$7:$D$4325,F382,техфайл!$E$7:$E$4325,G382,техфайл!$F$7:$F$4325,H382,техфайл!$A$7:$A$4325,A382)</f>
        <v>0</v>
      </c>
      <c r="K382" s="57"/>
      <c r="L382" s="56">
        <v>211</v>
      </c>
      <c r="M382" s="89" t="s">
        <v>172</v>
      </c>
      <c r="N382" s="57">
        <f>SUMIFS(техфайл!$H$7:$H$4325,техфайл!$D$7:$D$4325,F382,техфайл!$E$7:$E$4325,G382,техфайл!$F$7:$F$4325,H382,техфайл!$G$7:$G$4325,L382,техфайл!$A$7:$A$4325,A382,техфайл!$K$7:$K$4325,M382)+SUMIFS(техфайл!$H$7:$H$4325,техфайл!$D$7:$D$4325,F382,техфайл!$E$7:$E$4325,G382,техфайл!$F$7:$F$4325,H382,техфайл!$G$7:$G$4325,266,техфайл!$A$7:$A$4325,A382,техфайл!$K$7:$K$4325,M382)</f>
        <v>0</v>
      </c>
      <c r="O382" s="43"/>
      <c r="P382" s="56" t="str">
        <f t="shared" ref="P382:P397" si="22">E382&amp;F382&amp;SUBSTITUTE(G382," ","")&amp;H382</f>
        <v>90607011400023210111</v>
      </c>
    </row>
    <row r="383" spans="1:16" hidden="1" x14ac:dyDescent="0.3">
      <c r="A383" s="82">
        <v>35783151</v>
      </c>
      <c r="B383" s="191"/>
      <c r="C383" s="191"/>
      <c r="D383" s="191"/>
      <c r="E383" s="44">
        <v>906</v>
      </c>
      <c r="F383" s="44" t="s">
        <v>144</v>
      </c>
      <c r="G383" s="62">
        <v>1400023210</v>
      </c>
      <c r="H383" s="56" t="s">
        <v>170</v>
      </c>
      <c r="I383" s="56"/>
      <c r="J383" s="57">
        <f>SUMIFS(техфайл!$H$7:$H$4325,техфайл!$D$7:$D$4325,F383,техфайл!$E$7:$E$4325,G383,техфайл!$F$7:$F$4325,H383,техфайл!$A$7:$A$4325,A383)</f>
        <v>0</v>
      </c>
      <c r="K383" s="57"/>
      <c r="L383" s="56">
        <v>213</v>
      </c>
      <c r="M383" s="89" t="s">
        <v>173</v>
      </c>
      <c r="N383" s="57">
        <f>SUMIFS(техфайл!$H$7:$H$4325,техфайл!$D$7:$D$4325,F383,техфайл!$E$7:$E$4325,G383,техфайл!$F$7:$F$4325,H383,техфайл!$G$7:$G$4325,L383,техфайл!$A$7:$A$4325,A383,техфайл!$K$7:$K$4325,M383)</f>
        <v>0</v>
      </c>
      <c r="O383" s="43"/>
      <c r="P383" s="56" t="str">
        <f t="shared" si="22"/>
        <v>90607011400023210119</v>
      </c>
    </row>
    <row r="384" spans="1:16" hidden="1" x14ac:dyDescent="0.3">
      <c r="A384" s="82">
        <v>35783151</v>
      </c>
      <c r="B384" s="191"/>
      <c r="C384" s="191"/>
      <c r="D384" s="191"/>
      <c r="E384" s="44">
        <v>906</v>
      </c>
      <c r="F384" s="44" t="s">
        <v>144</v>
      </c>
      <c r="G384" s="62">
        <v>1400023210</v>
      </c>
      <c r="H384" s="56">
        <v>244</v>
      </c>
      <c r="I384" s="56"/>
      <c r="J384" s="57">
        <f>SUMIFS(техфайл!$H$7:$H$4325,техфайл!$D$7:$D$4325,F384,техфайл!$E$7:$E$4325,G384,техфайл!$F$7:$F$4325,H384,техфайл!$A$7:$A$4325,A384)</f>
        <v>0</v>
      </c>
      <c r="K384" s="57"/>
      <c r="L384" s="56">
        <v>221</v>
      </c>
      <c r="M384" s="89" t="s">
        <v>131</v>
      </c>
      <c r="N384" s="57">
        <f>SUMIFS(техфайл!$H$7:$H$4325,техфайл!$D$7:$D$4325,F384,техфайл!$E$7:$E$4325,G384,техфайл!$F$7:$F$4325,H384,техфайл!$G$7:$G$4325,L384,техфайл!$A$7:$A$4325,A384,техфайл!$K$7:$K$4325,M384)</f>
        <v>0</v>
      </c>
      <c r="O384" s="43"/>
      <c r="P384" s="56" t="str">
        <f t="shared" si="22"/>
        <v>90607011400023210244</v>
      </c>
    </row>
    <row r="385" spans="1:16" hidden="1" x14ac:dyDescent="0.3">
      <c r="A385" s="82">
        <v>35783151</v>
      </c>
      <c r="B385" s="191"/>
      <c r="C385" s="191"/>
      <c r="D385" s="191"/>
      <c r="E385" s="44">
        <v>906</v>
      </c>
      <c r="F385" s="44" t="s">
        <v>144</v>
      </c>
      <c r="G385" s="62">
        <v>1400023210</v>
      </c>
      <c r="H385" s="56">
        <v>247</v>
      </c>
      <c r="I385" s="56"/>
      <c r="J385" s="57">
        <f>SUMIFS(техфайл!$H$7:$H$4325,техфайл!$D$7:$D$4325,F385,техфайл!$E$7:$E$4325,G385,техфайл!$F$7:$F$4325,H385,техфайл!$A$7:$A$4325,A385)</f>
        <v>0</v>
      </c>
      <c r="K385" s="57"/>
      <c r="L385" s="56">
        <v>223</v>
      </c>
      <c r="M385" s="89" t="s">
        <v>132</v>
      </c>
      <c r="N385" s="57">
        <f>SUMIFS(техфайл!$H$7:$H$4325,техфайл!$D$7:$D$4325,F385,техфайл!$E$7:$E$4325,G385,техфайл!$F$7:$F$4325,H385,техфайл!$G$7:$G$4325,L385,техфайл!$A$7:$A$4325,A385,техфайл!$K$7:$K$4325,M385)</f>
        <v>0</v>
      </c>
      <c r="O385" s="43"/>
      <c r="P385" s="56" t="str">
        <f t="shared" si="22"/>
        <v>90607011400023210247</v>
      </c>
    </row>
    <row r="386" spans="1:16" hidden="1" x14ac:dyDescent="0.3">
      <c r="A386" s="82">
        <v>35783151</v>
      </c>
      <c r="B386" s="191"/>
      <c r="C386" s="191"/>
      <c r="D386" s="191"/>
      <c r="E386" s="44">
        <v>906</v>
      </c>
      <c r="F386" s="44" t="s">
        <v>144</v>
      </c>
      <c r="G386" s="62">
        <v>1400023210</v>
      </c>
      <c r="H386" s="56">
        <v>244</v>
      </c>
      <c r="I386" s="56"/>
      <c r="J386" s="57"/>
      <c r="K386" s="57"/>
      <c r="L386" s="56">
        <v>223</v>
      </c>
      <c r="M386" s="89" t="s">
        <v>133</v>
      </c>
      <c r="N386" s="57">
        <f>SUMIFS(техфайл!$H$7:$H$4325,техфайл!$D$7:$D$4325,F386,техфайл!$E$7:$E$4325,G386,техфайл!$F$7:$F$4325,H386,техфайл!$G$7:$G$4325,L386,техфайл!$A$7:$A$4325,A386,техфайл!$K$7:$K$4325,M386)</f>
        <v>0</v>
      </c>
      <c r="O386" s="43"/>
      <c r="P386" s="56" t="str">
        <f t="shared" si="22"/>
        <v>90607011400023210244</v>
      </c>
    </row>
    <row r="387" spans="1:16" hidden="1" x14ac:dyDescent="0.3">
      <c r="A387" s="82">
        <v>35783151</v>
      </c>
      <c r="B387" s="191"/>
      <c r="C387" s="191"/>
      <c r="D387" s="191"/>
      <c r="E387" s="44">
        <v>906</v>
      </c>
      <c r="F387" s="44" t="s">
        <v>144</v>
      </c>
      <c r="G387" s="62">
        <v>1400023210</v>
      </c>
      <c r="H387" s="56">
        <v>247</v>
      </c>
      <c r="I387" s="56"/>
      <c r="J387" s="57"/>
      <c r="K387" s="57"/>
      <c r="L387" s="56">
        <v>223</v>
      </c>
      <c r="M387" s="89" t="s">
        <v>134</v>
      </c>
      <c r="N387" s="57">
        <f>SUMIFS(техфайл!$H$7:$H$4325,техфайл!$D$7:$D$4325,F387,техфайл!$E$7:$E$4325,G387,техфайл!$F$7:$F$4325,H387,техфайл!$G$7:$G$4325,L387,техфайл!$A$7:$A$4325,A387,техфайл!$K$7:$K$4325,M387)</f>
        <v>0</v>
      </c>
      <c r="O387" s="43"/>
      <c r="P387" s="56" t="str">
        <f t="shared" si="22"/>
        <v>90607011400023210247</v>
      </c>
    </row>
    <row r="388" spans="1:16" hidden="1" x14ac:dyDescent="0.3">
      <c r="A388" s="82">
        <v>35783151</v>
      </c>
      <c r="B388" s="191"/>
      <c r="C388" s="191"/>
      <c r="D388" s="191"/>
      <c r="E388" s="44">
        <v>906</v>
      </c>
      <c r="F388" s="44" t="s">
        <v>144</v>
      </c>
      <c r="G388" s="62">
        <v>1400023210</v>
      </c>
      <c r="H388" s="56">
        <v>247</v>
      </c>
      <c r="I388" s="56"/>
      <c r="J388" s="57"/>
      <c r="K388" s="57"/>
      <c r="L388" s="56">
        <v>223</v>
      </c>
      <c r="M388" s="89" t="s">
        <v>135</v>
      </c>
      <c r="N388" s="57">
        <f>SUMIFS(техфайл!$H$7:$H$4325,техфайл!$D$7:$D$4325,F388,техфайл!$E$7:$E$4325,G388,техфайл!$F$7:$F$4325,H388,техфайл!$G$7:$G$4325,L388,техфайл!$A$7:$A$4325,A388,техфайл!$K$7:$K$4325,M388)</f>
        <v>0</v>
      </c>
      <c r="O388" s="43"/>
      <c r="P388" s="56" t="str">
        <f t="shared" si="22"/>
        <v>90607011400023210247</v>
      </c>
    </row>
    <row r="389" spans="1:16" hidden="1" x14ac:dyDescent="0.3">
      <c r="A389" s="82">
        <v>35783151</v>
      </c>
      <c r="B389" s="191"/>
      <c r="C389" s="191"/>
      <c r="D389" s="191"/>
      <c r="E389" s="44">
        <v>906</v>
      </c>
      <c r="F389" s="44" t="s">
        <v>144</v>
      </c>
      <c r="G389" s="62">
        <v>1400023210</v>
      </c>
      <c r="H389" s="56">
        <v>244</v>
      </c>
      <c r="I389" s="56"/>
      <c r="J389" s="57"/>
      <c r="K389" s="57"/>
      <c r="L389" s="56">
        <v>225</v>
      </c>
      <c r="M389" s="89" t="s">
        <v>131</v>
      </c>
      <c r="N389" s="57">
        <f>SUMIFS(техфайл!$H$7:$H$4325,техфайл!$D$7:$D$4325,F389,техфайл!$E$7:$E$4325,G389,техфайл!$F$7:$F$4325,H389,техфайл!$G$7:$G$4325,L389,техфайл!$A$7:$A$4325,A389,техфайл!$K$7:$K$4325,M389)</f>
        <v>0</v>
      </c>
      <c r="O389" s="43"/>
      <c r="P389" s="56" t="str">
        <f t="shared" si="22"/>
        <v>90607011400023210244</v>
      </c>
    </row>
    <row r="390" spans="1:16" hidden="1" x14ac:dyDescent="0.3">
      <c r="A390" s="82">
        <v>35783151</v>
      </c>
      <c r="B390" s="191"/>
      <c r="C390" s="191"/>
      <c r="D390" s="191"/>
      <c r="E390" s="44">
        <v>906</v>
      </c>
      <c r="F390" s="44" t="s">
        <v>144</v>
      </c>
      <c r="G390" s="62">
        <v>1400023210</v>
      </c>
      <c r="H390" s="56">
        <v>244</v>
      </c>
      <c r="I390" s="56"/>
      <c r="J390" s="57"/>
      <c r="K390" s="57"/>
      <c r="L390" s="56">
        <v>226</v>
      </c>
      <c r="M390" s="89" t="s">
        <v>131</v>
      </c>
      <c r="N390" s="57">
        <f>SUMIFS(техфайл!$H$7:$H$4325,техфайл!$D$7:$D$4325,F390,техфайл!$E$7:$E$4325,G390,техфайл!$F$7:$F$4325,H390,техфайл!$G$7:$G$4325,L390,техфайл!$A$7:$A$4325,A390,техфайл!$K$7:$K$4325,M390)</f>
        <v>0</v>
      </c>
      <c r="O390" s="43"/>
      <c r="P390" s="56" t="str">
        <f t="shared" si="22"/>
        <v>90607011400023210244</v>
      </c>
    </row>
    <row r="391" spans="1:16" hidden="1" x14ac:dyDescent="0.3">
      <c r="A391" s="82">
        <v>35783151</v>
      </c>
      <c r="B391" s="191"/>
      <c r="C391" s="191"/>
      <c r="D391" s="191"/>
      <c r="E391" s="44">
        <v>906</v>
      </c>
      <c r="F391" s="44" t="s">
        <v>144</v>
      </c>
      <c r="G391" s="62">
        <v>1400023210</v>
      </c>
      <c r="H391" s="56">
        <v>244</v>
      </c>
      <c r="I391" s="56"/>
      <c r="J391" s="57"/>
      <c r="K391" s="57"/>
      <c r="L391" s="56">
        <v>310</v>
      </c>
      <c r="M391" s="89" t="s">
        <v>136</v>
      </c>
      <c r="N391" s="57">
        <f>SUMIFS(техфайл!$H$7:$H$4325,техфайл!$D$7:$D$4325,F391,техфайл!$E$7:$E$4325,G391,техфайл!$F$7:$F$4325,H391,техфайл!$G$7:$G$4325,L391,техфайл!$A$7:$A$4325,A391,техфайл!$K$7:$K$4325,M391)</f>
        <v>0</v>
      </c>
      <c r="O391" s="43"/>
      <c r="P391" s="56" t="str">
        <f t="shared" si="22"/>
        <v>90607011400023210244</v>
      </c>
    </row>
    <row r="392" spans="1:16" hidden="1" x14ac:dyDescent="0.3">
      <c r="A392" s="82">
        <v>35783151</v>
      </c>
      <c r="B392" s="191"/>
      <c r="C392" s="191"/>
      <c r="D392" s="191"/>
      <c r="E392" s="44">
        <v>906</v>
      </c>
      <c r="F392" s="44" t="s">
        <v>144</v>
      </c>
      <c r="G392" s="62">
        <v>1400023210</v>
      </c>
      <c r="H392" s="56">
        <v>244</v>
      </c>
      <c r="I392" s="56"/>
      <c r="J392" s="57"/>
      <c r="K392" s="57"/>
      <c r="L392" s="56">
        <v>342</v>
      </c>
      <c r="M392" s="89" t="s">
        <v>137</v>
      </c>
      <c r="N392" s="57">
        <f>SUMIFS(техфайл!$H$7:$H$4325,техфайл!$D$7:$D$4325,F392,техфайл!$E$7:$E$4325,G392,техфайл!$F$7:$F$4325,H392,техфайл!$G$7:$G$4325,L392,техфайл!$A$7:$A$4325,A392,техфайл!$K$7:$K$4325,M392)</f>
        <v>0</v>
      </c>
      <c r="O392" s="43"/>
      <c r="P392" s="56" t="str">
        <f t="shared" si="22"/>
        <v>90607011400023210244</v>
      </c>
    </row>
    <row r="393" spans="1:16" hidden="1" x14ac:dyDescent="0.3">
      <c r="A393" s="82">
        <v>35783151</v>
      </c>
      <c r="B393" s="191"/>
      <c r="C393" s="191"/>
      <c r="D393" s="191"/>
      <c r="E393" s="44">
        <v>906</v>
      </c>
      <c r="F393" s="44" t="s">
        <v>144</v>
      </c>
      <c r="G393" s="62">
        <v>1400023210</v>
      </c>
      <c r="H393" s="56">
        <v>244</v>
      </c>
      <c r="I393" s="56"/>
      <c r="J393" s="57"/>
      <c r="K393" s="57"/>
      <c r="L393" s="56">
        <v>344</v>
      </c>
      <c r="M393" s="89" t="s">
        <v>136</v>
      </c>
      <c r="N393" s="57">
        <f>SUMIFS(техфайл!$H$7:$H$4325,техфайл!$D$7:$D$4325,F393,техфайл!$E$7:$E$4325,G393,техфайл!$F$7:$F$4325,H393,техфайл!$G$7:$G$4325,L393,техфайл!$A$7:$A$4325,A393,техфайл!$K$7:$K$4325,M393)</f>
        <v>0</v>
      </c>
      <c r="O393" s="43"/>
      <c r="P393" s="56" t="str">
        <f t="shared" si="22"/>
        <v>90607011400023210244</v>
      </c>
    </row>
    <row r="394" spans="1:16" hidden="1" x14ac:dyDescent="0.3">
      <c r="A394" s="82">
        <v>35783151</v>
      </c>
      <c r="B394" s="191"/>
      <c r="C394" s="191"/>
      <c r="D394" s="191"/>
      <c r="E394" s="44">
        <v>906</v>
      </c>
      <c r="F394" s="44" t="s">
        <v>144</v>
      </c>
      <c r="G394" s="62">
        <v>1400023210</v>
      </c>
      <c r="H394" s="56">
        <v>244</v>
      </c>
      <c r="I394" s="56"/>
      <c r="J394" s="57"/>
      <c r="K394" s="57"/>
      <c r="L394" s="56">
        <v>346</v>
      </c>
      <c r="M394" s="89" t="s">
        <v>136</v>
      </c>
      <c r="N394" s="57">
        <f>SUMIFS(техфайл!$H$7:$H$4325,техфайл!$D$7:$D$4325,F394,техфайл!$E$7:$E$4325,G394,техфайл!$F$7:$F$4325,H394,техфайл!$G$7:$G$4325,L394,техфайл!$A$7:$A$4325,A394,техфайл!$K$7:$K$4325,M394)</f>
        <v>0</v>
      </c>
      <c r="O394" s="43"/>
      <c r="P394" s="56" t="str">
        <f t="shared" si="22"/>
        <v>90607011400023210244</v>
      </c>
    </row>
    <row r="395" spans="1:16" hidden="1" x14ac:dyDescent="0.3">
      <c r="A395" s="82">
        <v>35783151</v>
      </c>
      <c r="B395" s="191"/>
      <c r="C395" s="191"/>
      <c r="D395" s="191"/>
      <c r="E395" s="44">
        <v>906</v>
      </c>
      <c r="F395" s="44" t="s">
        <v>144</v>
      </c>
      <c r="G395" s="62">
        <v>1400023210</v>
      </c>
      <c r="H395" s="56">
        <v>851</v>
      </c>
      <c r="I395" s="56"/>
      <c r="J395" s="57">
        <f>SUMIFS(техфайл!$H$7:$H$4325,техфайл!$D$7:$D$4325,F395,техфайл!$E$7:$E$4325,G395,техфайл!$F$7:$F$4325,H395,техфайл!$A$7:$A$4325,A395)</f>
        <v>0</v>
      </c>
      <c r="K395" s="57"/>
      <c r="L395" s="56">
        <v>291</v>
      </c>
      <c r="M395" s="89" t="s">
        <v>138</v>
      </c>
      <c r="N395" s="57">
        <f>SUMIFS(техфайл!$H$7:$H$4325,техфайл!$D$7:$D$4325,F395,техфайл!$E$7:$E$4325,G395,техфайл!$F$7:$F$4325,H395,техфайл!$G$7:$G$4325,L395,техфайл!$A$7:$A$4325,A395,техфайл!$K$7:$K$4325,M395)</f>
        <v>0</v>
      </c>
      <c r="O395" s="43"/>
      <c r="P395" s="56" t="str">
        <f t="shared" si="22"/>
        <v>90607011400023210851</v>
      </c>
    </row>
    <row r="396" spans="1:16" hidden="1" x14ac:dyDescent="0.3">
      <c r="A396" s="82">
        <v>35783151</v>
      </c>
      <c r="B396" s="191"/>
      <c r="C396" s="191"/>
      <c r="D396" s="191"/>
      <c r="E396" s="44">
        <v>906</v>
      </c>
      <c r="F396" s="44" t="s">
        <v>174</v>
      </c>
      <c r="G396" s="62">
        <v>1400005000</v>
      </c>
      <c r="H396" s="56">
        <v>112</v>
      </c>
      <c r="I396" s="56"/>
      <c r="J396" s="57">
        <f>SUMIFS(техфайл!$H$7:$H$4325,техфайл!$D$7:$D$4325,F396,техфайл!$E$7:$E$4325,G396,техфайл!$F$7:$F$4325,H396,техфайл!$A$7:$A$4325,A396)</f>
        <v>0</v>
      </c>
      <c r="K396" s="57"/>
      <c r="L396" s="56">
        <v>212</v>
      </c>
      <c r="M396" s="89" t="s">
        <v>175</v>
      </c>
      <c r="N396" s="57">
        <f>SUMIFS(техфайл!$H$7:$H$4325,техфайл!$D$7:$D$4325,F396,техфайл!$E$7:$E$4325,G396,техфайл!$F$7:$F$4325,H396,техфайл!$G$7:$G$4325,L396,техфайл!$A$7:$A$4325,A396,техфайл!$K$7:$K$4325,M396)</f>
        <v>0</v>
      </c>
      <c r="O396" s="43"/>
      <c r="P396" s="56" t="str">
        <f t="shared" si="22"/>
        <v>90607051400005000112</v>
      </c>
    </row>
    <row r="397" spans="1:16" hidden="1" x14ac:dyDescent="0.3">
      <c r="A397" s="82">
        <v>35783151</v>
      </c>
      <c r="B397" s="192"/>
      <c r="C397" s="192"/>
      <c r="D397" s="192"/>
      <c r="E397" s="44">
        <v>906</v>
      </c>
      <c r="F397" s="44" t="s">
        <v>174</v>
      </c>
      <c r="G397" s="62">
        <v>1400005000</v>
      </c>
      <c r="H397" s="56">
        <v>244</v>
      </c>
      <c r="I397" s="56"/>
      <c r="J397" s="57">
        <f>SUMIFS(техфайл!$H$7:$H$4325,техфайл!$D$7:$D$4325,F397,техфайл!$E$7:$E$4325,G397,техфайл!$F$7:$F$4325,H397,техфайл!$A$7:$A$4325,A397)</f>
        <v>0</v>
      </c>
      <c r="K397" s="57"/>
      <c r="L397" s="56">
        <v>226</v>
      </c>
      <c r="M397" s="89" t="s">
        <v>175</v>
      </c>
      <c r="N397" s="57">
        <f>SUMIFS(техфайл!$H$7:$H$4325,техфайл!$D$7:$D$4325,F397,техфайл!$E$7:$E$4325,G397,техфайл!$F$7:$F$4325,H397,техфайл!$G$7:$G$4325,L397,техфайл!$A$7:$A$4325,A397,техфайл!$K$7:$K$4325,M397)</f>
        <v>0</v>
      </c>
      <c r="O397" s="43"/>
      <c r="P397" s="56" t="str">
        <f t="shared" si="22"/>
        <v>90607051400005000244</v>
      </c>
    </row>
    <row r="398" spans="1:16" ht="18.75" hidden="1" customHeight="1" x14ac:dyDescent="0.3">
      <c r="A398" s="82">
        <v>35783057</v>
      </c>
      <c r="B398" s="190" t="s">
        <v>496</v>
      </c>
      <c r="C398" s="190" t="s">
        <v>371</v>
      </c>
      <c r="D398" s="190" t="str">
        <f>VLOOKUP($A398, Учреждения!$B$4:$F$292, 3, FALSE)</f>
        <v>ГКДОУ "ДЕТСКИЙ САД № 87 "ЖУРАВУШКА" Г.О. ГОРЛОВКА" ДНР</v>
      </c>
      <c r="E398" s="81" t="s">
        <v>140</v>
      </c>
      <c r="F398" s="81" t="s">
        <v>140</v>
      </c>
      <c r="G398" s="81" t="s">
        <v>140</v>
      </c>
      <c r="H398" s="81" t="s">
        <v>140</v>
      </c>
      <c r="I398" s="81" t="s">
        <v>140</v>
      </c>
      <c r="J398" s="81" t="s">
        <v>140</v>
      </c>
      <c r="K398" s="80">
        <f>SUM(J399:J414)</f>
        <v>0</v>
      </c>
      <c r="L398" s="56"/>
      <c r="M398" s="89"/>
      <c r="N398" s="57"/>
      <c r="O398" s="43"/>
      <c r="P398" s="85"/>
    </row>
    <row r="399" spans="1:16" ht="18.75" hidden="1" customHeight="1" x14ac:dyDescent="0.3">
      <c r="A399" s="82">
        <v>35783057</v>
      </c>
      <c r="B399" s="191"/>
      <c r="C399" s="191"/>
      <c r="D399" s="191"/>
      <c r="E399" s="44">
        <v>906</v>
      </c>
      <c r="F399" s="44" t="s">
        <v>144</v>
      </c>
      <c r="G399" s="62">
        <v>1400023210</v>
      </c>
      <c r="H399" s="56" t="s">
        <v>168</v>
      </c>
      <c r="I399" s="56"/>
      <c r="J399" s="57">
        <f>SUMIFS(техфайл!$H$7:$H$4325,техфайл!$D$7:$D$4325,F399,техфайл!$E$7:$E$4325,G399,техфайл!$F$7:$F$4325,H399,техфайл!$A$7:$A$4325,A399)</f>
        <v>0</v>
      </c>
      <c r="K399" s="57"/>
      <c r="L399" s="56">
        <v>211</v>
      </c>
      <c r="M399" s="89" t="s">
        <v>172</v>
      </c>
      <c r="N399" s="57">
        <f>SUMIFS(техфайл!$H$7:$H$4325,техфайл!$D$7:$D$4325,F399,техфайл!$E$7:$E$4325,G399,техфайл!$F$7:$F$4325,H399,техфайл!$G$7:$G$4325,L399,техфайл!$A$7:$A$4325,A399,техфайл!$K$7:$K$4325,M399)+SUMIFS(техфайл!$H$7:$H$4325,техфайл!$D$7:$D$4325,F399,техфайл!$E$7:$E$4325,G399,техфайл!$F$7:$F$4325,H399,техфайл!$G$7:$G$4325,266,техфайл!$A$7:$A$4325,A399,техфайл!$K$7:$K$4325,M399)</f>
        <v>0</v>
      </c>
      <c r="O399" s="43"/>
      <c r="P399" s="56" t="str">
        <f t="shared" ref="P399:P414" si="23">E399&amp;F399&amp;SUBSTITUTE(G399," ","")&amp;H399</f>
        <v>90607011400023210111</v>
      </c>
    </row>
    <row r="400" spans="1:16" hidden="1" x14ac:dyDescent="0.3">
      <c r="A400" s="82">
        <v>35783057</v>
      </c>
      <c r="B400" s="191"/>
      <c r="C400" s="191"/>
      <c r="D400" s="191"/>
      <c r="E400" s="44">
        <v>906</v>
      </c>
      <c r="F400" s="44" t="s">
        <v>144</v>
      </c>
      <c r="G400" s="62">
        <v>1400023210</v>
      </c>
      <c r="H400" s="56" t="s">
        <v>170</v>
      </c>
      <c r="I400" s="56"/>
      <c r="J400" s="57">
        <f>SUMIFS(техфайл!$H$7:$H$4325,техфайл!$D$7:$D$4325,F400,техфайл!$E$7:$E$4325,G400,техфайл!$F$7:$F$4325,H400,техфайл!$A$7:$A$4325,A400)</f>
        <v>0</v>
      </c>
      <c r="K400" s="57"/>
      <c r="L400" s="56">
        <v>213</v>
      </c>
      <c r="M400" s="89" t="s">
        <v>173</v>
      </c>
      <c r="N400" s="57">
        <f>SUMIFS(техфайл!$H$7:$H$4325,техфайл!$D$7:$D$4325,F400,техфайл!$E$7:$E$4325,G400,техфайл!$F$7:$F$4325,H400,техфайл!$G$7:$G$4325,L400,техфайл!$A$7:$A$4325,A400,техфайл!$K$7:$K$4325,M400)</f>
        <v>0</v>
      </c>
      <c r="O400" s="43"/>
      <c r="P400" s="56" t="str">
        <f t="shared" si="23"/>
        <v>90607011400023210119</v>
      </c>
    </row>
    <row r="401" spans="1:16" hidden="1" x14ac:dyDescent="0.3">
      <c r="A401" s="82">
        <v>35783057</v>
      </c>
      <c r="B401" s="191"/>
      <c r="C401" s="191"/>
      <c r="D401" s="191"/>
      <c r="E401" s="44">
        <v>906</v>
      </c>
      <c r="F401" s="44" t="s">
        <v>144</v>
      </c>
      <c r="G401" s="62">
        <v>1400023210</v>
      </c>
      <c r="H401" s="56">
        <v>244</v>
      </c>
      <c r="I401" s="56"/>
      <c r="J401" s="57">
        <f>SUMIFS(техфайл!$H$7:$H$4325,техфайл!$D$7:$D$4325,F401,техфайл!$E$7:$E$4325,G401,техфайл!$F$7:$F$4325,H401,техфайл!$A$7:$A$4325,A401)</f>
        <v>0</v>
      </c>
      <c r="K401" s="57"/>
      <c r="L401" s="56">
        <v>221</v>
      </c>
      <c r="M401" s="89" t="s">
        <v>131</v>
      </c>
      <c r="N401" s="57">
        <f>SUMIFS(техфайл!$H$7:$H$4325,техфайл!$D$7:$D$4325,F401,техфайл!$E$7:$E$4325,G401,техфайл!$F$7:$F$4325,H401,техфайл!$G$7:$G$4325,L401,техфайл!$A$7:$A$4325,A401,техфайл!$K$7:$K$4325,M401)</f>
        <v>0</v>
      </c>
      <c r="O401" s="43"/>
      <c r="P401" s="56" t="str">
        <f t="shared" si="23"/>
        <v>90607011400023210244</v>
      </c>
    </row>
    <row r="402" spans="1:16" hidden="1" x14ac:dyDescent="0.3">
      <c r="A402" s="82">
        <v>35783057</v>
      </c>
      <c r="B402" s="191"/>
      <c r="C402" s="191"/>
      <c r="D402" s="191"/>
      <c r="E402" s="44">
        <v>906</v>
      </c>
      <c r="F402" s="44" t="s">
        <v>144</v>
      </c>
      <c r="G402" s="62">
        <v>1400023210</v>
      </c>
      <c r="H402" s="56">
        <v>247</v>
      </c>
      <c r="I402" s="56"/>
      <c r="J402" s="57">
        <f>SUMIFS(техфайл!$H$7:$H$4325,техфайл!$D$7:$D$4325,F402,техфайл!$E$7:$E$4325,G402,техфайл!$F$7:$F$4325,H402,техфайл!$A$7:$A$4325,A402)</f>
        <v>0</v>
      </c>
      <c r="K402" s="57"/>
      <c r="L402" s="56">
        <v>223</v>
      </c>
      <c r="M402" s="89" t="s">
        <v>132</v>
      </c>
      <c r="N402" s="57">
        <f>SUMIFS(техфайл!$H$7:$H$4325,техфайл!$D$7:$D$4325,F402,техфайл!$E$7:$E$4325,G402,техфайл!$F$7:$F$4325,H402,техфайл!$G$7:$G$4325,L402,техфайл!$A$7:$A$4325,A402,техфайл!$K$7:$K$4325,M402)</f>
        <v>0</v>
      </c>
      <c r="O402" s="43"/>
      <c r="P402" s="56" t="str">
        <f t="shared" si="23"/>
        <v>90607011400023210247</v>
      </c>
    </row>
    <row r="403" spans="1:16" hidden="1" x14ac:dyDescent="0.3">
      <c r="A403" s="82">
        <v>35783057</v>
      </c>
      <c r="B403" s="191"/>
      <c r="C403" s="191"/>
      <c r="D403" s="191"/>
      <c r="E403" s="44">
        <v>906</v>
      </c>
      <c r="F403" s="44" t="s">
        <v>144</v>
      </c>
      <c r="G403" s="62">
        <v>1400023210</v>
      </c>
      <c r="H403" s="56">
        <v>244</v>
      </c>
      <c r="I403" s="56"/>
      <c r="J403" s="57"/>
      <c r="K403" s="57"/>
      <c r="L403" s="56">
        <v>223</v>
      </c>
      <c r="M403" s="89" t="s">
        <v>133</v>
      </c>
      <c r="N403" s="57">
        <f>SUMIFS(техфайл!$H$7:$H$4325,техфайл!$D$7:$D$4325,F403,техфайл!$E$7:$E$4325,G403,техфайл!$F$7:$F$4325,H403,техфайл!$G$7:$G$4325,L403,техфайл!$A$7:$A$4325,A403,техфайл!$K$7:$K$4325,M403)</f>
        <v>0</v>
      </c>
      <c r="O403" s="43"/>
      <c r="P403" s="56" t="str">
        <f t="shared" si="23"/>
        <v>90607011400023210244</v>
      </c>
    </row>
    <row r="404" spans="1:16" hidden="1" x14ac:dyDescent="0.3">
      <c r="A404" s="82">
        <v>35783057</v>
      </c>
      <c r="B404" s="191"/>
      <c r="C404" s="191"/>
      <c r="D404" s="191"/>
      <c r="E404" s="44">
        <v>906</v>
      </c>
      <c r="F404" s="44" t="s">
        <v>144</v>
      </c>
      <c r="G404" s="62">
        <v>1400023210</v>
      </c>
      <c r="H404" s="56">
        <v>247</v>
      </c>
      <c r="I404" s="56"/>
      <c r="J404" s="57"/>
      <c r="K404" s="57"/>
      <c r="L404" s="56">
        <v>223</v>
      </c>
      <c r="M404" s="89" t="s">
        <v>134</v>
      </c>
      <c r="N404" s="57">
        <f>SUMIFS(техфайл!$H$7:$H$4325,техфайл!$D$7:$D$4325,F404,техфайл!$E$7:$E$4325,G404,техфайл!$F$7:$F$4325,H404,техфайл!$G$7:$G$4325,L404,техфайл!$A$7:$A$4325,A404,техфайл!$K$7:$K$4325,M404)</f>
        <v>0</v>
      </c>
      <c r="O404" s="43"/>
      <c r="P404" s="56" t="str">
        <f t="shared" si="23"/>
        <v>90607011400023210247</v>
      </c>
    </row>
    <row r="405" spans="1:16" hidden="1" x14ac:dyDescent="0.3">
      <c r="A405" s="82">
        <v>35783057</v>
      </c>
      <c r="B405" s="191"/>
      <c r="C405" s="191"/>
      <c r="D405" s="191"/>
      <c r="E405" s="44">
        <v>906</v>
      </c>
      <c r="F405" s="44" t="s">
        <v>144</v>
      </c>
      <c r="G405" s="62">
        <v>1400023210</v>
      </c>
      <c r="H405" s="56">
        <v>247</v>
      </c>
      <c r="I405" s="56"/>
      <c r="J405" s="57"/>
      <c r="K405" s="57"/>
      <c r="L405" s="56">
        <v>223</v>
      </c>
      <c r="M405" s="89" t="s">
        <v>135</v>
      </c>
      <c r="N405" s="57">
        <f>SUMIFS(техфайл!$H$7:$H$4325,техфайл!$D$7:$D$4325,F405,техфайл!$E$7:$E$4325,G405,техфайл!$F$7:$F$4325,H405,техфайл!$G$7:$G$4325,L405,техфайл!$A$7:$A$4325,A405,техфайл!$K$7:$K$4325,M405)</f>
        <v>0</v>
      </c>
      <c r="O405" s="43"/>
      <c r="P405" s="56" t="str">
        <f t="shared" si="23"/>
        <v>90607011400023210247</v>
      </c>
    </row>
    <row r="406" spans="1:16" hidden="1" x14ac:dyDescent="0.3">
      <c r="A406" s="82">
        <v>35783057</v>
      </c>
      <c r="B406" s="191"/>
      <c r="C406" s="191"/>
      <c r="D406" s="191"/>
      <c r="E406" s="44">
        <v>906</v>
      </c>
      <c r="F406" s="44" t="s">
        <v>144</v>
      </c>
      <c r="G406" s="62">
        <v>1400023210</v>
      </c>
      <c r="H406" s="56">
        <v>244</v>
      </c>
      <c r="I406" s="56"/>
      <c r="J406" s="57"/>
      <c r="K406" s="57"/>
      <c r="L406" s="56">
        <v>225</v>
      </c>
      <c r="M406" s="89" t="s">
        <v>131</v>
      </c>
      <c r="N406" s="57">
        <f>SUMIFS(техфайл!$H$7:$H$4325,техфайл!$D$7:$D$4325,F406,техфайл!$E$7:$E$4325,G406,техфайл!$F$7:$F$4325,H406,техфайл!$G$7:$G$4325,L406,техфайл!$A$7:$A$4325,A406,техфайл!$K$7:$K$4325,M406)</f>
        <v>0</v>
      </c>
      <c r="O406" s="43"/>
      <c r="P406" s="56" t="str">
        <f t="shared" si="23"/>
        <v>90607011400023210244</v>
      </c>
    </row>
    <row r="407" spans="1:16" hidden="1" x14ac:dyDescent="0.3">
      <c r="A407" s="82">
        <v>35783057</v>
      </c>
      <c r="B407" s="191"/>
      <c r="C407" s="191"/>
      <c r="D407" s="191"/>
      <c r="E407" s="44">
        <v>906</v>
      </c>
      <c r="F407" s="44" t="s">
        <v>144</v>
      </c>
      <c r="G407" s="62">
        <v>1400023210</v>
      </c>
      <c r="H407" s="56">
        <v>244</v>
      </c>
      <c r="I407" s="56"/>
      <c r="J407" s="57"/>
      <c r="K407" s="57"/>
      <c r="L407" s="56">
        <v>226</v>
      </c>
      <c r="M407" s="89" t="s">
        <v>131</v>
      </c>
      <c r="N407" s="57">
        <f>SUMIFS(техфайл!$H$7:$H$4325,техфайл!$D$7:$D$4325,F407,техфайл!$E$7:$E$4325,G407,техфайл!$F$7:$F$4325,H407,техфайл!$G$7:$G$4325,L407,техфайл!$A$7:$A$4325,A407,техфайл!$K$7:$K$4325,M407)</f>
        <v>0</v>
      </c>
      <c r="O407" s="43"/>
      <c r="P407" s="56" t="str">
        <f t="shared" si="23"/>
        <v>90607011400023210244</v>
      </c>
    </row>
    <row r="408" spans="1:16" hidden="1" x14ac:dyDescent="0.3">
      <c r="A408" s="82">
        <v>35783057</v>
      </c>
      <c r="B408" s="191"/>
      <c r="C408" s="191"/>
      <c r="D408" s="191"/>
      <c r="E408" s="44">
        <v>906</v>
      </c>
      <c r="F408" s="44" t="s">
        <v>144</v>
      </c>
      <c r="G408" s="62">
        <v>1400023210</v>
      </c>
      <c r="H408" s="56">
        <v>244</v>
      </c>
      <c r="I408" s="56"/>
      <c r="J408" s="57"/>
      <c r="K408" s="57"/>
      <c r="L408" s="56">
        <v>310</v>
      </c>
      <c r="M408" s="89" t="s">
        <v>136</v>
      </c>
      <c r="N408" s="57">
        <f>SUMIFS(техфайл!$H$7:$H$4325,техфайл!$D$7:$D$4325,F408,техфайл!$E$7:$E$4325,G408,техфайл!$F$7:$F$4325,H408,техфайл!$G$7:$G$4325,L408,техфайл!$A$7:$A$4325,A408,техфайл!$K$7:$K$4325,M408)</f>
        <v>0</v>
      </c>
      <c r="O408" s="43"/>
      <c r="P408" s="56" t="str">
        <f t="shared" si="23"/>
        <v>90607011400023210244</v>
      </c>
    </row>
    <row r="409" spans="1:16" hidden="1" x14ac:dyDescent="0.3">
      <c r="A409" s="82">
        <v>35783057</v>
      </c>
      <c r="B409" s="191"/>
      <c r="C409" s="191"/>
      <c r="D409" s="191"/>
      <c r="E409" s="44">
        <v>906</v>
      </c>
      <c r="F409" s="44" t="s">
        <v>144</v>
      </c>
      <c r="G409" s="62">
        <v>1400023210</v>
      </c>
      <c r="H409" s="56">
        <v>244</v>
      </c>
      <c r="I409" s="56"/>
      <c r="J409" s="57"/>
      <c r="K409" s="57"/>
      <c r="L409" s="56">
        <v>342</v>
      </c>
      <c r="M409" s="89" t="s">
        <v>137</v>
      </c>
      <c r="N409" s="57">
        <f>SUMIFS(техфайл!$H$7:$H$4325,техфайл!$D$7:$D$4325,F409,техфайл!$E$7:$E$4325,G409,техфайл!$F$7:$F$4325,H409,техфайл!$G$7:$G$4325,L409,техфайл!$A$7:$A$4325,A409,техфайл!$K$7:$K$4325,M409)</f>
        <v>0</v>
      </c>
      <c r="O409" s="43"/>
      <c r="P409" s="56" t="str">
        <f t="shared" si="23"/>
        <v>90607011400023210244</v>
      </c>
    </row>
    <row r="410" spans="1:16" hidden="1" x14ac:dyDescent="0.3">
      <c r="A410" s="82">
        <v>35783057</v>
      </c>
      <c r="B410" s="191"/>
      <c r="C410" s="191"/>
      <c r="D410" s="191"/>
      <c r="E410" s="44">
        <v>906</v>
      </c>
      <c r="F410" s="44" t="s">
        <v>144</v>
      </c>
      <c r="G410" s="62">
        <v>1400023210</v>
      </c>
      <c r="H410" s="56">
        <v>244</v>
      </c>
      <c r="I410" s="56"/>
      <c r="J410" s="57"/>
      <c r="K410" s="57"/>
      <c r="L410" s="56">
        <v>344</v>
      </c>
      <c r="M410" s="89" t="s">
        <v>136</v>
      </c>
      <c r="N410" s="57">
        <f>SUMIFS(техфайл!$H$7:$H$4325,техфайл!$D$7:$D$4325,F410,техфайл!$E$7:$E$4325,G410,техфайл!$F$7:$F$4325,H410,техфайл!$G$7:$G$4325,L410,техфайл!$A$7:$A$4325,A410,техфайл!$K$7:$K$4325,M410)</f>
        <v>0</v>
      </c>
      <c r="O410" s="43"/>
      <c r="P410" s="56" t="str">
        <f t="shared" si="23"/>
        <v>90607011400023210244</v>
      </c>
    </row>
    <row r="411" spans="1:16" hidden="1" x14ac:dyDescent="0.3">
      <c r="A411" s="82">
        <v>35783057</v>
      </c>
      <c r="B411" s="191"/>
      <c r="C411" s="191"/>
      <c r="D411" s="191"/>
      <c r="E411" s="44">
        <v>906</v>
      </c>
      <c r="F411" s="44" t="s">
        <v>144</v>
      </c>
      <c r="G411" s="62">
        <v>1400023210</v>
      </c>
      <c r="H411" s="56">
        <v>244</v>
      </c>
      <c r="I411" s="56"/>
      <c r="J411" s="57"/>
      <c r="K411" s="57"/>
      <c r="L411" s="56">
        <v>346</v>
      </c>
      <c r="M411" s="89" t="s">
        <v>136</v>
      </c>
      <c r="N411" s="57">
        <f>SUMIFS(техфайл!$H$7:$H$4325,техфайл!$D$7:$D$4325,F411,техфайл!$E$7:$E$4325,G411,техфайл!$F$7:$F$4325,H411,техфайл!$G$7:$G$4325,L411,техфайл!$A$7:$A$4325,A411,техфайл!$K$7:$K$4325,M411)</f>
        <v>0</v>
      </c>
      <c r="O411" s="43"/>
      <c r="P411" s="56" t="str">
        <f t="shared" si="23"/>
        <v>90607011400023210244</v>
      </c>
    </row>
    <row r="412" spans="1:16" hidden="1" x14ac:dyDescent="0.3">
      <c r="A412" s="82">
        <v>35783057</v>
      </c>
      <c r="B412" s="191"/>
      <c r="C412" s="191"/>
      <c r="D412" s="191"/>
      <c r="E412" s="44">
        <v>906</v>
      </c>
      <c r="F412" s="44" t="s">
        <v>144</v>
      </c>
      <c r="G412" s="62">
        <v>1400023210</v>
      </c>
      <c r="H412" s="56">
        <v>851</v>
      </c>
      <c r="I412" s="56"/>
      <c r="J412" s="57">
        <f>SUMIFS(техфайл!$H$7:$H$4325,техфайл!$D$7:$D$4325,F412,техфайл!$E$7:$E$4325,G412,техфайл!$F$7:$F$4325,H412,техфайл!$A$7:$A$4325,A412)</f>
        <v>0</v>
      </c>
      <c r="K412" s="57"/>
      <c r="L412" s="56">
        <v>291</v>
      </c>
      <c r="M412" s="89" t="s">
        <v>138</v>
      </c>
      <c r="N412" s="57">
        <f>SUMIFS(техфайл!$H$7:$H$4325,техфайл!$D$7:$D$4325,F412,техфайл!$E$7:$E$4325,G412,техфайл!$F$7:$F$4325,H412,техфайл!$G$7:$G$4325,L412,техфайл!$A$7:$A$4325,A412,техфайл!$K$7:$K$4325,M412)</f>
        <v>0</v>
      </c>
      <c r="O412" s="43"/>
      <c r="P412" s="56" t="str">
        <f t="shared" si="23"/>
        <v>90607011400023210851</v>
      </c>
    </row>
    <row r="413" spans="1:16" hidden="1" x14ac:dyDescent="0.3">
      <c r="A413" s="82">
        <v>35783057</v>
      </c>
      <c r="B413" s="191"/>
      <c r="C413" s="191"/>
      <c r="D413" s="191"/>
      <c r="E413" s="44">
        <v>906</v>
      </c>
      <c r="F413" s="44" t="s">
        <v>174</v>
      </c>
      <c r="G413" s="62">
        <v>1400005000</v>
      </c>
      <c r="H413" s="56">
        <v>112</v>
      </c>
      <c r="I413" s="56"/>
      <c r="J413" s="57">
        <f>SUMIFS(техфайл!$H$7:$H$4325,техфайл!$D$7:$D$4325,F413,техфайл!$E$7:$E$4325,G413,техфайл!$F$7:$F$4325,H413,техфайл!$A$7:$A$4325,A413)</f>
        <v>0</v>
      </c>
      <c r="K413" s="57"/>
      <c r="L413" s="56">
        <v>212</v>
      </c>
      <c r="M413" s="89" t="s">
        <v>175</v>
      </c>
      <c r="N413" s="57">
        <f>SUMIFS(техфайл!$H$7:$H$4325,техфайл!$D$7:$D$4325,F413,техфайл!$E$7:$E$4325,G413,техфайл!$F$7:$F$4325,H413,техфайл!$G$7:$G$4325,L413,техфайл!$A$7:$A$4325,A413,техфайл!$K$7:$K$4325,M413)</f>
        <v>0</v>
      </c>
      <c r="O413" s="43"/>
      <c r="P413" s="56" t="str">
        <f t="shared" si="23"/>
        <v>90607051400005000112</v>
      </c>
    </row>
    <row r="414" spans="1:16" hidden="1" x14ac:dyDescent="0.3">
      <c r="A414" s="82">
        <v>35783057</v>
      </c>
      <c r="B414" s="192"/>
      <c r="C414" s="192"/>
      <c r="D414" s="192"/>
      <c r="E414" s="44">
        <v>906</v>
      </c>
      <c r="F414" s="44" t="s">
        <v>174</v>
      </c>
      <c r="G414" s="62">
        <v>1400005000</v>
      </c>
      <c r="H414" s="56">
        <v>244</v>
      </c>
      <c r="I414" s="56"/>
      <c r="J414" s="57">
        <f>SUMIFS(техфайл!$H$7:$H$4325,техфайл!$D$7:$D$4325,F414,техфайл!$E$7:$E$4325,G414,техфайл!$F$7:$F$4325,H414,техфайл!$A$7:$A$4325,A414)</f>
        <v>0</v>
      </c>
      <c r="K414" s="57"/>
      <c r="L414" s="56">
        <v>226</v>
      </c>
      <c r="M414" s="89" t="s">
        <v>175</v>
      </c>
      <c r="N414" s="57">
        <f>SUMIFS(техфайл!$H$7:$H$4325,техфайл!$D$7:$D$4325,F414,техфайл!$E$7:$E$4325,G414,техфайл!$F$7:$F$4325,H414,техфайл!$G$7:$G$4325,L414,техфайл!$A$7:$A$4325,A414,техфайл!$K$7:$K$4325,M414)</f>
        <v>0</v>
      </c>
      <c r="O414" s="43"/>
      <c r="P414" s="56" t="str">
        <f t="shared" si="23"/>
        <v>90607051400005000244</v>
      </c>
    </row>
    <row r="415" spans="1:16" ht="18.75" hidden="1" customHeight="1" x14ac:dyDescent="0.3">
      <c r="A415" s="82">
        <v>35801746</v>
      </c>
      <c r="B415" s="190" t="s">
        <v>497</v>
      </c>
      <c r="C415" s="190" t="s">
        <v>372</v>
      </c>
      <c r="D415" s="190" t="str">
        <f>VLOOKUP($A415, Учреждения!$B$4:$F$292, 3, FALSE)</f>
        <v xml:space="preserve">ГКДОУ "ДЕТСКИЙ САД № 88 "СОЛНЫШКО" Г.О. ГОРЛОВКА" ДНР
</v>
      </c>
      <c r="E415" s="81" t="s">
        <v>140</v>
      </c>
      <c r="F415" s="81" t="s">
        <v>140</v>
      </c>
      <c r="G415" s="81" t="s">
        <v>140</v>
      </c>
      <c r="H415" s="81" t="s">
        <v>140</v>
      </c>
      <c r="I415" s="81" t="s">
        <v>140</v>
      </c>
      <c r="J415" s="81" t="s">
        <v>140</v>
      </c>
      <c r="K415" s="80">
        <f>SUM(J416:J431)</f>
        <v>0</v>
      </c>
      <c r="L415" s="56"/>
      <c r="M415" s="89"/>
      <c r="N415" s="57"/>
      <c r="O415" s="43"/>
      <c r="P415" s="85"/>
    </row>
    <row r="416" spans="1:16" ht="18.75" hidden="1" customHeight="1" x14ac:dyDescent="0.3">
      <c r="A416" s="82">
        <v>35801746</v>
      </c>
      <c r="B416" s="191"/>
      <c r="C416" s="191"/>
      <c r="D416" s="191"/>
      <c r="E416" s="44">
        <v>906</v>
      </c>
      <c r="F416" s="44" t="s">
        <v>144</v>
      </c>
      <c r="G416" s="62">
        <v>1400023210</v>
      </c>
      <c r="H416" s="56" t="s">
        <v>168</v>
      </c>
      <c r="I416" s="56"/>
      <c r="J416" s="57">
        <f>SUMIFS(техфайл!$H$7:$H$4325,техфайл!$D$7:$D$4325,F416,техфайл!$E$7:$E$4325,G416,техфайл!$F$7:$F$4325,H416,техфайл!$A$7:$A$4325,A416)</f>
        <v>0</v>
      </c>
      <c r="K416" s="57"/>
      <c r="L416" s="56">
        <v>211</v>
      </c>
      <c r="M416" s="89" t="s">
        <v>172</v>
      </c>
      <c r="N416" s="57">
        <f>SUMIFS(техфайл!$H$7:$H$4325,техфайл!$D$7:$D$4325,F416,техфайл!$E$7:$E$4325,G416,техфайл!$F$7:$F$4325,H416,техфайл!$G$7:$G$4325,L416,техфайл!$A$7:$A$4325,A416,техфайл!$K$7:$K$4325,M416)+SUMIFS(техфайл!$H$7:$H$4325,техфайл!$D$7:$D$4325,F416,техфайл!$E$7:$E$4325,G416,техфайл!$F$7:$F$4325,H416,техфайл!$G$7:$G$4325,266,техфайл!$A$7:$A$4325,A416,техфайл!$K$7:$K$4325,M416)</f>
        <v>0</v>
      </c>
      <c r="O416" s="43"/>
      <c r="P416" s="56" t="str">
        <f t="shared" ref="P416:P431" si="24">E416&amp;F416&amp;SUBSTITUTE(G416," ","")&amp;H416</f>
        <v>90607011400023210111</v>
      </c>
    </row>
    <row r="417" spans="1:16" hidden="1" x14ac:dyDescent="0.3">
      <c r="A417" s="82">
        <v>35801746</v>
      </c>
      <c r="B417" s="191"/>
      <c r="C417" s="191"/>
      <c r="D417" s="191"/>
      <c r="E417" s="44">
        <v>906</v>
      </c>
      <c r="F417" s="44" t="s">
        <v>144</v>
      </c>
      <c r="G417" s="62">
        <v>1400023210</v>
      </c>
      <c r="H417" s="56" t="s">
        <v>170</v>
      </c>
      <c r="I417" s="56"/>
      <c r="J417" s="57">
        <f>SUMIFS(техфайл!$H$7:$H$4325,техфайл!$D$7:$D$4325,F417,техфайл!$E$7:$E$4325,G417,техфайл!$F$7:$F$4325,H417,техфайл!$A$7:$A$4325,A417)</f>
        <v>0</v>
      </c>
      <c r="K417" s="57"/>
      <c r="L417" s="56">
        <v>213</v>
      </c>
      <c r="M417" s="89" t="s">
        <v>173</v>
      </c>
      <c r="N417" s="57">
        <f>SUMIFS(техфайл!$H$7:$H$4325,техфайл!$D$7:$D$4325,F417,техфайл!$E$7:$E$4325,G417,техфайл!$F$7:$F$4325,H417,техфайл!$G$7:$G$4325,L417,техфайл!$A$7:$A$4325,A417,техфайл!$K$7:$K$4325,M417)</f>
        <v>0</v>
      </c>
      <c r="O417" s="43"/>
      <c r="P417" s="56" t="str">
        <f t="shared" si="24"/>
        <v>90607011400023210119</v>
      </c>
    </row>
    <row r="418" spans="1:16" hidden="1" x14ac:dyDescent="0.3">
      <c r="A418" s="82">
        <v>35801746</v>
      </c>
      <c r="B418" s="191"/>
      <c r="C418" s="191"/>
      <c r="D418" s="191"/>
      <c r="E418" s="44">
        <v>906</v>
      </c>
      <c r="F418" s="44" t="s">
        <v>144</v>
      </c>
      <c r="G418" s="62">
        <v>1400023210</v>
      </c>
      <c r="H418" s="56">
        <v>244</v>
      </c>
      <c r="I418" s="56"/>
      <c r="J418" s="57">
        <f>SUMIFS(техфайл!$H$7:$H$4325,техфайл!$D$7:$D$4325,F418,техфайл!$E$7:$E$4325,G418,техфайл!$F$7:$F$4325,H418,техфайл!$A$7:$A$4325,A418)</f>
        <v>0</v>
      </c>
      <c r="K418" s="57"/>
      <c r="L418" s="56">
        <v>221</v>
      </c>
      <c r="M418" s="89" t="s">
        <v>131</v>
      </c>
      <c r="N418" s="57">
        <f>SUMIFS(техфайл!$H$7:$H$4325,техфайл!$D$7:$D$4325,F418,техфайл!$E$7:$E$4325,G418,техфайл!$F$7:$F$4325,H418,техфайл!$G$7:$G$4325,L418,техфайл!$A$7:$A$4325,A418,техфайл!$K$7:$K$4325,M418)</f>
        <v>0</v>
      </c>
      <c r="O418" s="43"/>
      <c r="P418" s="56" t="str">
        <f t="shared" si="24"/>
        <v>90607011400023210244</v>
      </c>
    </row>
    <row r="419" spans="1:16" hidden="1" x14ac:dyDescent="0.3">
      <c r="A419" s="82">
        <v>35801746</v>
      </c>
      <c r="B419" s="191"/>
      <c r="C419" s="191"/>
      <c r="D419" s="191"/>
      <c r="E419" s="44">
        <v>906</v>
      </c>
      <c r="F419" s="44" t="s">
        <v>144</v>
      </c>
      <c r="G419" s="62">
        <v>1400023210</v>
      </c>
      <c r="H419" s="56">
        <v>247</v>
      </c>
      <c r="I419" s="56"/>
      <c r="J419" s="57">
        <f>SUMIFS(техфайл!$H$7:$H$4325,техфайл!$D$7:$D$4325,F419,техфайл!$E$7:$E$4325,G419,техфайл!$F$7:$F$4325,H419,техфайл!$A$7:$A$4325,A419)</f>
        <v>0</v>
      </c>
      <c r="K419" s="57"/>
      <c r="L419" s="56">
        <v>223</v>
      </c>
      <c r="M419" s="89" t="s">
        <v>132</v>
      </c>
      <c r="N419" s="57">
        <f>SUMIFS(техфайл!$H$7:$H$4325,техфайл!$D$7:$D$4325,F419,техфайл!$E$7:$E$4325,G419,техфайл!$F$7:$F$4325,H419,техфайл!$G$7:$G$4325,L419,техфайл!$A$7:$A$4325,A419,техфайл!$K$7:$K$4325,M419)</f>
        <v>0</v>
      </c>
      <c r="O419" s="43"/>
      <c r="P419" s="56" t="str">
        <f t="shared" si="24"/>
        <v>90607011400023210247</v>
      </c>
    </row>
    <row r="420" spans="1:16" hidden="1" x14ac:dyDescent="0.3">
      <c r="A420" s="82">
        <v>35801746</v>
      </c>
      <c r="B420" s="191"/>
      <c r="C420" s="191"/>
      <c r="D420" s="191"/>
      <c r="E420" s="44">
        <v>906</v>
      </c>
      <c r="F420" s="44" t="s">
        <v>144</v>
      </c>
      <c r="G420" s="62">
        <v>1400023210</v>
      </c>
      <c r="H420" s="56">
        <v>244</v>
      </c>
      <c r="I420" s="56"/>
      <c r="J420" s="57"/>
      <c r="K420" s="57"/>
      <c r="L420" s="56">
        <v>223</v>
      </c>
      <c r="M420" s="89" t="s">
        <v>133</v>
      </c>
      <c r="N420" s="57">
        <f>SUMIFS(техфайл!$H$7:$H$4325,техфайл!$D$7:$D$4325,F420,техфайл!$E$7:$E$4325,G420,техфайл!$F$7:$F$4325,H420,техфайл!$G$7:$G$4325,L420,техфайл!$A$7:$A$4325,A420,техфайл!$K$7:$K$4325,M420)</f>
        <v>0</v>
      </c>
      <c r="O420" s="43"/>
      <c r="P420" s="56" t="str">
        <f t="shared" si="24"/>
        <v>90607011400023210244</v>
      </c>
    </row>
    <row r="421" spans="1:16" hidden="1" x14ac:dyDescent="0.3">
      <c r="A421" s="82">
        <v>35801746</v>
      </c>
      <c r="B421" s="191"/>
      <c r="C421" s="191"/>
      <c r="D421" s="191"/>
      <c r="E421" s="44">
        <v>906</v>
      </c>
      <c r="F421" s="44" t="s">
        <v>144</v>
      </c>
      <c r="G421" s="62">
        <v>1400023210</v>
      </c>
      <c r="H421" s="56">
        <v>247</v>
      </c>
      <c r="I421" s="56"/>
      <c r="J421" s="57"/>
      <c r="K421" s="57"/>
      <c r="L421" s="56">
        <v>223</v>
      </c>
      <c r="M421" s="89" t="s">
        <v>134</v>
      </c>
      <c r="N421" s="57">
        <f>SUMIFS(техфайл!$H$7:$H$4325,техфайл!$D$7:$D$4325,F421,техфайл!$E$7:$E$4325,G421,техфайл!$F$7:$F$4325,H421,техфайл!$G$7:$G$4325,L421,техфайл!$A$7:$A$4325,A421,техфайл!$K$7:$K$4325,M421)</f>
        <v>0</v>
      </c>
      <c r="O421" s="43"/>
      <c r="P421" s="56" t="str">
        <f t="shared" si="24"/>
        <v>90607011400023210247</v>
      </c>
    </row>
    <row r="422" spans="1:16" hidden="1" x14ac:dyDescent="0.3">
      <c r="A422" s="82">
        <v>35801746</v>
      </c>
      <c r="B422" s="191"/>
      <c r="C422" s="191"/>
      <c r="D422" s="191"/>
      <c r="E422" s="44">
        <v>906</v>
      </c>
      <c r="F422" s="44" t="s">
        <v>144</v>
      </c>
      <c r="G422" s="62">
        <v>1400023210</v>
      </c>
      <c r="H422" s="56">
        <v>247</v>
      </c>
      <c r="I422" s="56"/>
      <c r="J422" s="57"/>
      <c r="K422" s="57"/>
      <c r="L422" s="56">
        <v>223</v>
      </c>
      <c r="M422" s="89" t="s">
        <v>135</v>
      </c>
      <c r="N422" s="57">
        <f>SUMIFS(техфайл!$H$7:$H$4325,техфайл!$D$7:$D$4325,F422,техфайл!$E$7:$E$4325,G422,техфайл!$F$7:$F$4325,H422,техфайл!$G$7:$G$4325,L422,техфайл!$A$7:$A$4325,A422,техфайл!$K$7:$K$4325,M422)</f>
        <v>0</v>
      </c>
      <c r="O422" s="43"/>
      <c r="P422" s="56" t="str">
        <f t="shared" si="24"/>
        <v>90607011400023210247</v>
      </c>
    </row>
    <row r="423" spans="1:16" hidden="1" x14ac:dyDescent="0.3">
      <c r="A423" s="82">
        <v>35801746</v>
      </c>
      <c r="B423" s="191"/>
      <c r="C423" s="191"/>
      <c r="D423" s="191"/>
      <c r="E423" s="44">
        <v>906</v>
      </c>
      <c r="F423" s="44" t="s">
        <v>144</v>
      </c>
      <c r="G423" s="62">
        <v>1400023210</v>
      </c>
      <c r="H423" s="56">
        <v>244</v>
      </c>
      <c r="I423" s="56"/>
      <c r="J423" s="57"/>
      <c r="K423" s="57"/>
      <c r="L423" s="56">
        <v>225</v>
      </c>
      <c r="M423" s="89" t="s">
        <v>131</v>
      </c>
      <c r="N423" s="57">
        <f>SUMIFS(техфайл!$H$7:$H$4325,техфайл!$D$7:$D$4325,F423,техфайл!$E$7:$E$4325,G423,техфайл!$F$7:$F$4325,H423,техфайл!$G$7:$G$4325,L423,техфайл!$A$7:$A$4325,A423,техфайл!$K$7:$K$4325,M423)</f>
        <v>0</v>
      </c>
      <c r="O423" s="43"/>
      <c r="P423" s="56" t="str">
        <f t="shared" si="24"/>
        <v>90607011400023210244</v>
      </c>
    </row>
    <row r="424" spans="1:16" hidden="1" x14ac:dyDescent="0.3">
      <c r="A424" s="82">
        <v>35801746</v>
      </c>
      <c r="B424" s="191"/>
      <c r="C424" s="191"/>
      <c r="D424" s="191"/>
      <c r="E424" s="44">
        <v>906</v>
      </c>
      <c r="F424" s="44" t="s">
        <v>144</v>
      </c>
      <c r="G424" s="62">
        <v>1400023210</v>
      </c>
      <c r="H424" s="56">
        <v>244</v>
      </c>
      <c r="I424" s="56"/>
      <c r="J424" s="57"/>
      <c r="K424" s="57"/>
      <c r="L424" s="56">
        <v>226</v>
      </c>
      <c r="M424" s="89" t="s">
        <v>131</v>
      </c>
      <c r="N424" s="57">
        <f>SUMIFS(техфайл!$H$7:$H$4325,техфайл!$D$7:$D$4325,F424,техфайл!$E$7:$E$4325,G424,техфайл!$F$7:$F$4325,H424,техфайл!$G$7:$G$4325,L424,техфайл!$A$7:$A$4325,A424,техфайл!$K$7:$K$4325,M424)</f>
        <v>0</v>
      </c>
      <c r="O424" s="43"/>
      <c r="P424" s="56" t="str">
        <f t="shared" si="24"/>
        <v>90607011400023210244</v>
      </c>
    </row>
    <row r="425" spans="1:16" hidden="1" x14ac:dyDescent="0.3">
      <c r="A425" s="82">
        <v>35801746</v>
      </c>
      <c r="B425" s="191"/>
      <c r="C425" s="191"/>
      <c r="D425" s="191"/>
      <c r="E425" s="44">
        <v>906</v>
      </c>
      <c r="F425" s="44" t="s">
        <v>144</v>
      </c>
      <c r="G425" s="62">
        <v>1400023210</v>
      </c>
      <c r="H425" s="56">
        <v>244</v>
      </c>
      <c r="I425" s="56"/>
      <c r="J425" s="57"/>
      <c r="K425" s="57"/>
      <c r="L425" s="56">
        <v>310</v>
      </c>
      <c r="M425" s="89" t="s">
        <v>136</v>
      </c>
      <c r="N425" s="57">
        <f>SUMIFS(техфайл!$H$7:$H$4325,техфайл!$D$7:$D$4325,F425,техфайл!$E$7:$E$4325,G425,техфайл!$F$7:$F$4325,H425,техфайл!$G$7:$G$4325,L425,техфайл!$A$7:$A$4325,A425,техфайл!$K$7:$K$4325,M425)</f>
        <v>0</v>
      </c>
      <c r="O425" s="43"/>
      <c r="P425" s="56" t="str">
        <f t="shared" si="24"/>
        <v>90607011400023210244</v>
      </c>
    </row>
    <row r="426" spans="1:16" hidden="1" x14ac:dyDescent="0.3">
      <c r="A426" s="82">
        <v>35801746</v>
      </c>
      <c r="B426" s="191"/>
      <c r="C426" s="191"/>
      <c r="D426" s="191"/>
      <c r="E426" s="44">
        <v>906</v>
      </c>
      <c r="F426" s="44" t="s">
        <v>144</v>
      </c>
      <c r="G426" s="62">
        <v>1400023210</v>
      </c>
      <c r="H426" s="56">
        <v>244</v>
      </c>
      <c r="I426" s="56"/>
      <c r="J426" s="57"/>
      <c r="K426" s="57"/>
      <c r="L426" s="56">
        <v>342</v>
      </c>
      <c r="M426" s="89" t="s">
        <v>137</v>
      </c>
      <c r="N426" s="57">
        <f>SUMIFS(техфайл!$H$7:$H$4325,техфайл!$D$7:$D$4325,F426,техфайл!$E$7:$E$4325,G426,техфайл!$F$7:$F$4325,H426,техфайл!$G$7:$G$4325,L426,техфайл!$A$7:$A$4325,A426,техфайл!$K$7:$K$4325,M426)</f>
        <v>0</v>
      </c>
      <c r="O426" s="43"/>
      <c r="P426" s="56" t="str">
        <f t="shared" si="24"/>
        <v>90607011400023210244</v>
      </c>
    </row>
    <row r="427" spans="1:16" hidden="1" x14ac:dyDescent="0.3">
      <c r="A427" s="82">
        <v>35801746</v>
      </c>
      <c r="B427" s="191"/>
      <c r="C427" s="191"/>
      <c r="D427" s="191"/>
      <c r="E427" s="44">
        <v>906</v>
      </c>
      <c r="F427" s="44" t="s">
        <v>144</v>
      </c>
      <c r="G427" s="62">
        <v>1400023210</v>
      </c>
      <c r="H427" s="56">
        <v>244</v>
      </c>
      <c r="I427" s="56"/>
      <c r="J427" s="57"/>
      <c r="K427" s="57"/>
      <c r="L427" s="56">
        <v>344</v>
      </c>
      <c r="M427" s="89" t="s">
        <v>136</v>
      </c>
      <c r="N427" s="57">
        <f>SUMIFS(техфайл!$H$7:$H$4325,техфайл!$D$7:$D$4325,F427,техфайл!$E$7:$E$4325,G427,техфайл!$F$7:$F$4325,H427,техфайл!$G$7:$G$4325,L427,техфайл!$A$7:$A$4325,A427,техфайл!$K$7:$K$4325,M427)</f>
        <v>0</v>
      </c>
      <c r="O427" s="43"/>
      <c r="P427" s="56" t="str">
        <f t="shared" si="24"/>
        <v>90607011400023210244</v>
      </c>
    </row>
    <row r="428" spans="1:16" hidden="1" x14ac:dyDescent="0.3">
      <c r="A428" s="82">
        <v>35801746</v>
      </c>
      <c r="B428" s="191"/>
      <c r="C428" s="191"/>
      <c r="D428" s="191"/>
      <c r="E428" s="44">
        <v>906</v>
      </c>
      <c r="F428" s="44" t="s">
        <v>144</v>
      </c>
      <c r="G428" s="62">
        <v>1400023210</v>
      </c>
      <c r="H428" s="56">
        <v>244</v>
      </c>
      <c r="I428" s="56"/>
      <c r="J428" s="57"/>
      <c r="K428" s="57"/>
      <c r="L428" s="56">
        <v>346</v>
      </c>
      <c r="M428" s="89" t="s">
        <v>136</v>
      </c>
      <c r="N428" s="57">
        <f>SUMIFS(техфайл!$H$7:$H$4325,техфайл!$D$7:$D$4325,F428,техфайл!$E$7:$E$4325,G428,техфайл!$F$7:$F$4325,H428,техфайл!$G$7:$G$4325,L428,техфайл!$A$7:$A$4325,A428,техфайл!$K$7:$K$4325,M428)</f>
        <v>0</v>
      </c>
      <c r="O428" s="43"/>
      <c r="P428" s="56" t="str">
        <f t="shared" si="24"/>
        <v>90607011400023210244</v>
      </c>
    </row>
    <row r="429" spans="1:16" hidden="1" x14ac:dyDescent="0.3">
      <c r="A429" s="82">
        <v>35801746</v>
      </c>
      <c r="B429" s="191"/>
      <c r="C429" s="191"/>
      <c r="D429" s="191"/>
      <c r="E429" s="44">
        <v>906</v>
      </c>
      <c r="F429" s="44" t="s">
        <v>144</v>
      </c>
      <c r="G429" s="62">
        <v>1400023210</v>
      </c>
      <c r="H429" s="56">
        <v>851</v>
      </c>
      <c r="I429" s="56"/>
      <c r="J429" s="57">
        <f>SUMIFS(техфайл!$H$7:$H$4325,техфайл!$D$7:$D$4325,F429,техфайл!$E$7:$E$4325,G429,техфайл!$F$7:$F$4325,H429,техфайл!$A$7:$A$4325,A429)</f>
        <v>0</v>
      </c>
      <c r="K429" s="57"/>
      <c r="L429" s="56">
        <v>291</v>
      </c>
      <c r="M429" s="89" t="s">
        <v>138</v>
      </c>
      <c r="N429" s="57">
        <f>SUMIFS(техфайл!$H$7:$H$4325,техфайл!$D$7:$D$4325,F429,техфайл!$E$7:$E$4325,G429,техфайл!$F$7:$F$4325,H429,техфайл!$G$7:$G$4325,L429,техфайл!$A$7:$A$4325,A429,техфайл!$K$7:$K$4325,M429)</f>
        <v>0</v>
      </c>
      <c r="O429" s="43"/>
      <c r="P429" s="56" t="str">
        <f t="shared" si="24"/>
        <v>90607011400023210851</v>
      </c>
    </row>
    <row r="430" spans="1:16" hidden="1" x14ac:dyDescent="0.3">
      <c r="A430" s="82">
        <v>35801746</v>
      </c>
      <c r="B430" s="191"/>
      <c r="C430" s="191"/>
      <c r="D430" s="191"/>
      <c r="E430" s="44">
        <v>906</v>
      </c>
      <c r="F430" s="44" t="s">
        <v>174</v>
      </c>
      <c r="G430" s="62">
        <v>1400005000</v>
      </c>
      <c r="H430" s="56">
        <v>112</v>
      </c>
      <c r="I430" s="56"/>
      <c r="J430" s="57">
        <f>SUMIFS(техфайл!$H$7:$H$4325,техфайл!$D$7:$D$4325,F430,техфайл!$E$7:$E$4325,G430,техфайл!$F$7:$F$4325,H430,техфайл!$A$7:$A$4325,A430)</f>
        <v>0</v>
      </c>
      <c r="K430" s="57"/>
      <c r="L430" s="56">
        <v>212</v>
      </c>
      <c r="M430" s="89" t="s">
        <v>175</v>
      </c>
      <c r="N430" s="57">
        <f>SUMIFS(техфайл!$H$7:$H$4325,техфайл!$D$7:$D$4325,F430,техфайл!$E$7:$E$4325,G430,техфайл!$F$7:$F$4325,H430,техфайл!$G$7:$G$4325,L430,техфайл!$A$7:$A$4325,A430,техфайл!$K$7:$K$4325,M430)</f>
        <v>0</v>
      </c>
      <c r="O430" s="43"/>
      <c r="P430" s="56" t="str">
        <f t="shared" si="24"/>
        <v>90607051400005000112</v>
      </c>
    </row>
    <row r="431" spans="1:16" hidden="1" x14ac:dyDescent="0.3">
      <c r="A431" s="82">
        <v>35801746</v>
      </c>
      <c r="B431" s="192"/>
      <c r="C431" s="192"/>
      <c r="D431" s="192"/>
      <c r="E431" s="44">
        <v>906</v>
      </c>
      <c r="F431" s="44" t="s">
        <v>174</v>
      </c>
      <c r="G431" s="62">
        <v>1400005000</v>
      </c>
      <c r="H431" s="56">
        <v>244</v>
      </c>
      <c r="I431" s="56"/>
      <c r="J431" s="57">
        <f>SUMIFS(техфайл!$H$7:$H$4325,техфайл!$D$7:$D$4325,F431,техфайл!$E$7:$E$4325,G431,техфайл!$F$7:$F$4325,H431,техфайл!$A$7:$A$4325,A431)</f>
        <v>0</v>
      </c>
      <c r="K431" s="57"/>
      <c r="L431" s="56">
        <v>226</v>
      </c>
      <c r="M431" s="89" t="s">
        <v>175</v>
      </c>
      <c r="N431" s="57">
        <f>SUMIFS(техфайл!$H$7:$H$4325,техфайл!$D$7:$D$4325,F431,техфайл!$E$7:$E$4325,G431,техфайл!$F$7:$F$4325,H431,техфайл!$G$7:$G$4325,L431,техфайл!$A$7:$A$4325,A431,техфайл!$K$7:$K$4325,M431)</f>
        <v>0</v>
      </c>
      <c r="O431" s="43"/>
      <c r="P431" s="56" t="str">
        <f t="shared" si="24"/>
        <v>90607051400005000244</v>
      </c>
    </row>
    <row r="432" spans="1:16" ht="18.75" hidden="1" customHeight="1" x14ac:dyDescent="0.3">
      <c r="A432" s="82">
        <v>35063682</v>
      </c>
      <c r="B432" s="190" t="s">
        <v>498</v>
      </c>
      <c r="C432" s="190" t="s">
        <v>373</v>
      </c>
      <c r="D432" s="190" t="str">
        <f>VLOOKUP($A432, Учреждения!$B$4:$F$292, 3, FALSE)</f>
        <v>ГКДОУ "ДЕТСКИЙ САД № 90 "ЛЕСНАЯ СКАЗКА" Г.О. ГОРЛОВКА" ДНР</v>
      </c>
      <c r="E432" s="81" t="s">
        <v>140</v>
      </c>
      <c r="F432" s="81" t="s">
        <v>140</v>
      </c>
      <c r="G432" s="81" t="s">
        <v>140</v>
      </c>
      <c r="H432" s="81" t="s">
        <v>140</v>
      </c>
      <c r="I432" s="81" t="s">
        <v>140</v>
      </c>
      <c r="J432" s="81" t="s">
        <v>140</v>
      </c>
      <c r="K432" s="80">
        <f>SUM(J433:J448)</f>
        <v>0</v>
      </c>
      <c r="L432" s="56"/>
      <c r="M432" s="89"/>
      <c r="N432" s="57"/>
      <c r="O432" s="43"/>
      <c r="P432" s="85"/>
    </row>
    <row r="433" spans="1:16" ht="18.75" hidden="1" customHeight="1" x14ac:dyDescent="0.3">
      <c r="A433" s="82">
        <v>35063682</v>
      </c>
      <c r="B433" s="191"/>
      <c r="C433" s="191"/>
      <c r="D433" s="191"/>
      <c r="E433" s="44">
        <v>906</v>
      </c>
      <c r="F433" s="44" t="s">
        <v>144</v>
      </c>
      <c r="G433" s="62">
        <v>1400023210</v>
      </c>
      <c r="H433" s="56" t="s">
        <v>168</v>
      </c>
      <c r="I433" s="56"/>
      <c r="J433" s="57">
        <f>SUMIFS(техфайл!$H$7:$H$4325,техфайл!$D$7:$D$4325,F433,техфайл!$E$7:$E$4325,G433,техфайл!$F$7:$F$4325,H433,техфайл!$A$7:$A$4325,A433)</f>
        <v>0</v>
      </c>
      <c r="K433" s="57"/>
      <c r="L433" s="56">
        <v>211</v>
      </c>
      <c r="M433" s="89" t="s">
        <v>172</v>
      </c>
      <c r="N433" s="57">
        <f>SUMIFS(техфайл!$H$7:$H$4325,техфайл!$D$7:$D$4325,F433,техфайл!$E$7:$E$4325,G433,техфайл!$F$7:$F$4325,H433,техфайл!$G$7:$G$4325,L433,техфайл!$A$7:$A$4325,A433,техфайл!$K$7:$K$4325,M433)+SUMIFS(техфайл!$H$7:$H$4325,техфайл!$D$7:$D$4325,F433,техфайл!$E$7:$E$4325,G433,техфайл!$F$7:$F$4325,H433,техфайл!$G$7:$G$4325,266,техфайл!$A$7:$A$4325,A433,техфайл!$K$7:$K$4325,M433)</f>
        <v>0</v>
      </c>
      <c r="O433" s="43"/>
      <c r="P433" s="56" t="str">
        <f t="shared" ref="P433:P448" si="25">E433&amp;F433&amp;SUBSTITUTE(G433," ","")&amp;H433</f>
        <v>90607011400023210111</v>
      </c>
    </row>
    <row r="434" spans="1:16" hidden="1" x14ac:dyDescent="0.3">
      <c r="A434" s="82">
        <v>35063682</v>
      </c>
      <c r="B434" s="191"/>
      <c r="C434" s="191"/>
      <c r="D434" s="191"/>
      <c r="E434" s="44">
        <v>906</v>
      </c>
      <c r="F434" s="44" t="s">
        <v>144</v>
      </c>
      <c r="G434" s="62">
        <v>1400023210</v>
      </c>
      <c r="H434" s="56" t="s">
        <v>170</v>
      </c>
      <c r="I434" s="56"/>
      <c r="J434" s="57">
        <f>SUMIFS(техфайл!$H$7:$H$4325,техфайл!$D$7:$D$4325,F434,техфайл!$E$7:$E$4325,G434,техфайл!$F$7:$F$4325,H434,техфайл!$A$7:$A$4325,A434)</f>
        <v>0</v>
      </c>
      <c r="K434" s="57"/>
      <c r="L434" s="56">
        <v>213</v>
      </c>
      <c r="M434" s="89" t="s">
        <v>173</v>
      </c>
      <c r="N434" s="57">
        <f>SUMIFS(техфайл!$H$7:$H$4325,техфайл!$D$7:$D$4325,F434,техфайл!$E$7:$E$4325,G434,техфайл!$F$7:$F$4325,H434,техфайл!$G$7:$G$4325,L434,техфайл!$A$7:$A$4325,A434,техфайл!$K$7:$K$4325,M434)</f>
        <v>0</v>
      </c>
      <c r="O434" s="43"/>
      <c r="P434" s="56" t="str">
        <f t="shared" si="25"/>
        <v>90607011400023210119</v>
      </c>
    </row>
    <row r="435" spans="1:16" hidden="1" x14ac:dyDescent="0.3">
      <c r="A435" s="82">
        <v>35063682</v>
      </c>
      <c r="B435" s="191"/>
      <c r="C435" s="191"/>
      <c r="D435" s="191"/>
      <c r="E435" s="44">
        <v>906</v>
      </c>
      <c r="F435" s="44" t="s">
        <v>144</v>
      </c>
      <c r="G435" s="62">
        <v>1400023210</v>
      </c>
      <c r="H435" s="56">
        <v>244</v>
      </c>
      <c r="I435" s="56"/>
      <c r="J435" s="57">
        <f>SUMIFS(техфайл!$H$7:$H$4325,техфайл!$D$7:$D$4325,F435,техфайл!$E$7:$E$4325,G435,техфайл!$F$7:$F$4325,H435,техфайл!$A$7:$A$4325,A435)</f>
        <v>0</v>
      </c>
      <c r="K435" s="57"/>
      <c r="L435" s="56">
        <v>221</v>
      </c>
      <c r="M435" s="89" t="s">
        <v>131</v>
      </c>
      <c r="N435" s="57">
        <f>SUMIFS(техфайл!$H$7:$H$4325,техфайл!$D$7:$D$4325,F435,техфайл!$E$7:$E$4325,G435,техфайл!$F$7:$F$4325,H435,техфайл!$G$7:$G$4325,L435,техфайл!$A$7:$A$4325,A435,техфайл!$K$7:$K$4325,M435)</f>
        <v>0</v>
      </c>
      <c r="O435" s="43"/>
      <c r="P435" s="56" t="str">
        <f t="shared" si="25"/>
        <v>90607011400023210244</v>
      </c>
    </row>
    <row r="436" spans="1:16" hidden="1" x14ac:dyDescent="0.3">
      <c r="A436" s="82">
        <v>35063682</v>
      </c>
      <c r="B436" s="191"/>
      <c r="C436" s="191"/>
      <c r="D436" s="191"/>
      <c r="E436" s="44">
        <v>906</v>
      </c>
      <c r="F436" s="44" t="s">
        <v>144</v>
      </c>
      <c r="G436" s="62">
        <v>1400023210</v>
      </c>
      <c r="H436" s="56">
        <v>247</v>
      </c>
      <c r="I436" s="56"/>
      <c r="J436" s="57">
        <f>SUMIFS(техфайл!$H$7:$H$4325,техфайл!$D$7:$D$4325,F436,техфайл!$E$7:$E$4325,G436,техфайл!$F$7:$F$4325,H436,техфайл!$A$7:$A$4325,A436)</f>
        <v>0</v>
      </c>
      <c r="K436" s="57"/>
      <c r="L436" s="56">
        <v>223</v>
      </c>
      <c r="M436" s="89" t="s">
        <v>132</v>
      </c>
      <c r="N436" s="57">
        <f>SUMIFS(техфайл!$H$7:$H$4325,техфайл!$D$7:$D$4325,F436,техфайл!$E$7:$E$4325,G436,техфайл!$F$7:$F$4325,H436,техфайл!$G$7:$G$4325,L436,техфайл!$A$7:$A$4325,A436,техфайл!$K$7:$K$4325,M436)</f>
        <v>0</v>
      </c>
      <c r="O436" s="43"/>
      <c r="P436" s="56" t="str">
        <f t="shared" si="25"/>
        <v>90607011400023210247</v>
      </c>
    </row>
    <row r="437" spans="1:16" hidden="1" x14ac:dyDescent="0.3">
      <c r="A437" s="82">
        <v>35063682</v>
      </c>
      <c r="B437" s="191"/>
      <c r="C437" s="191"/>
      <c r="D437" s="191"/>
      <c r="E437" s="44">
        <v>906</v>
      </c>
      <c r="F437" s="44" t="s">
        <v>144</v>
      </c>
      <c r="G437" s="62">
        <v>1400023210</v>
      </c>
      <c r="H437" s="56">
        <v>244</v>
      </c>
      <c r="I437" s="56"/>
      <c r="J437" s="57"/>
      <c r="K437" s="57"/>
      <c r="L437" s="56">
        <v>223</v>
      </c>
      <c r="M437" s="89" t="s">
        <v>133</v>
      </c>
      <c r="N437" s="57">
        <f>SUMIFS(техфайл!$H$7:$H$4325,техфайл!$D$7:$D$4325,F437,техфайл!$E$7:$E$4325,G437,техфайл!$F$7:$F$4325,H437,техфайл!$G$7:$G$4325,L437,техфайл!$A$7:$A$4325,A437,техфайл!$K$7:$K$4325,M437)</f>
        <v>0</v>
      </c>
      <c r="O437" s="43"/>
      <c r="P437" s="56" t="str">
        <f t="shared" si="25"/>
        <v>90607011400023210244</v>
      </c>
    </row>
    <row r="438" spans="1:16" hidden="1" x14ac:dyDescent="0.3">
      <c r="A438" s="82">
        <v>35063682</v>
      </c>
      <c r="B438" s="191"/>
      <c r="C438" s="191"/>
      <c r="D438" s="191"/>
      <c r="E438" s="44">
        <v>906</v>
      </c>
      <c r="F438" s="44" t="s">
        <v>144</v>
      </c>
      <c r="G438" s="62">
        <v>1400023210</v>
      </c>
      <c r="H438" s="56">
        <v>247</v>
      </c>
      <c r="I438" s="56"/>
      <c r="J438" s="57"/>
      <c r="K438" s="57"/>
      <c r="L438" s="56">
        <v>223</v>
      </c>
      <c r="M438" s="89" t="s">
        <v>134</v>
      </c>
      <c r="N438" s="57">
        <f>SUMIFS(техфайл!$H$7:$H$4325,техфайл!$D$7:$D$4325,F438,техфайл!$E$7:$E$4325,G438,техфайл!$F$7:$F$4325,H438,техфайл!$G$7:$G$4325,L438,техфайл!$A$7:$A$4325,A438,техфайл!$K$7:$K$4325,M438)</f>
        <v>0</v>
      </c>
      <c r="O438" s="43"/>
      <c r="P438" s="56" t="str">
        <f t="shared" si="25"/>
        <v>90607011400023210247</v>
      </c>
    </row>
    <row r="439" spans="1:16" hidden="1" x14ac:dyDescent="0.3">
      <c r="A439" s="82">
        <v>35063682</v>
      </c>
      <c r="B439" s="191"/>
      <c r="C439" s="191"/>
      <c r="D439" s="191"/>
      <c r="E439" s="44">
        <v>906</v>
      </c>
      <c r="F439" s="44" t="s">
        <v>144</v>
      </c>
      <c r="G439" s="62">
        <v>1400023210</v>
      </c>
      <c r="H439" s="56">
        <v>247</v>
      </c>
      <c r="I439" s="56"/>
      <c r="J439" s="57"/>
      <c r="K439" s="57"/>
      <c r="L439" s="56">
        <v>223</v>
      </c>
      <c r="M439" s="89" t="s">
        <v>135</v>
      </c>
      <c r="N439" s="57">
        <f>SUMIFS(техфайл!$H$7:$H$4325,техфайл!$D$7:$D$4325,F439,техфайл!$E$7:$E$4325,G439,техфайл!$F$7:$F$4325,H439,техфайл!$G$7:$G$4325,L439,техфайл!$A$7:$A$4325,A439,техфайл!$K$7:$K$4325,M439)</f>
        <v>0</v>
      </c>
      <c r="O439" s="43"/>
      <c r="P439" s="56" t="str">
        <f t="shared" si="25"/>
        <v>90607011400023210247</v>
      </c>
    </row>
    <row r="440" spans="1:16" hidden="1" x14ac:dyDescent="0.3">
      <c r="A440" s="82">
        <v>35063682</v>
      </c>
      <c r="B440" s="191"/>
      <c r="C440" s="191"/>
      <c r="D440" s="191"/>
      <c r="E440" s="44">
        <v>906</v>
      </c>
      <c r="F440" s="44" t="s">
        <v>144</v>
      </c>
      <c r="G440" s="62">
        <v>1400023210</v>
      </c>
      <c r="H440" s="56">
        <v>244</v>
      </c>
      <c r="I440" s="56"/>
      <c r="J440" s="57"/>
      <c r="K440" s="57"/>
      <c r="L440" s="56">
        <v>225</v>
      </c>
      <c r="M440" s="89" t="s">
        <v>131</v>
      </c>
      <c r="N440" s="57">
        <f>SUMIFS(техфайл!$H$7:$H$4325,техфайл!$D$7:$D$4325,F440,техфайл!$E$7:$E$4325,G440,техфайл!$F$7:$F$4325,H440,техфайл!$G$7:$G$4325,L440,техфайл!$A$7:$A$4325,A440,техфайл!$K$7:$K$4325,M440)</f>
        <v>0</v>
      </c>
      <c r="O440" s="43"/>
      <c r="P440" s="56" t="str">
        <f t="shared" si="25"/>
        <v>90607011400023210244</v>
      </c>
    </row>
    <row r="441" spans="1:16" hidden="1" x14ac:dyDescent="0.3">
      <c r="A441" s="82">
        <v>35063682</v>
      </c>
      <c r="B441" s="191"/>
      <c r="C441" s="191"/>
      <c r="D441" s="191"/>
      <c r="E441" s="44">
        <v>906</v>
      </c>
      <c r="F441" s="44" t="s">
        <v>144</v>
      </c>
      <c r="G441" s="62">
        <v>1400023210</v>
      </c>
      <c r="H441" s="56">
        <v>244</v>
      </c>
      <c r="I441" s="56"/>
      <c r="J441" s="57"/>
      <c r="K441" s="57"/>
      <c r="L441" s="56">
        <v>226</v>
      </c>
      <c r="M441" s="89" t="s">
        <v>131</v>
      </c>
      <c r="N441" s="57">
        <f>SUMIFS(техфайл!$H$7:$H$4325,техфайл!$D$7:$D$4325,F441,техфайл!$E$7:$E$4325,G441,техфайл!$F$7:$F$4325,H441,техфайл!$G$7:$G$4325,L441,техфайл!$A$7:$A$4325,A441,техфайл!$K$7:$K$4325,M441)</f>
        <v>0</v>
      </c>
      <c r="O441" s="43"/>
      <c r="P441" s="56" t="str">
        <f t="shared" si="25"/>
        <v>90607011400023210244</v>
      </c>
    </row>
    <row r="442" spans="1:16" hidden="1" x14ac:dyDescent="0.3">
      <c r="A442" s="82">
        <v>35063682</v>
      </c>
      <c r="B442" s="191"/>
      <c r="C442" s="191"/>
      <c r="D442" s="191"/>
      <c r="E442" s="44">
        <v>906</v>
      </c>
      <c r="F442" s="44" t="s">
        <v>144</v>
      </c>
      <c r="G442" s="62">
        <v>1400023210</v>
      </c>
      <c r="H442" s="56">
        <v>244</v>
      </c>
      <c r="I442" s="56"/>
      <c r="J442" s="57"/>
      <c r="K442" s="57"/>
      <c r="L442" s="56">
        <v>310</v>
      </c>
      <c r="M442" s="89" t="s">
        <v>136</v>
      </c>
      <c r="N442" s="57">
        <f>SUMIFS(техфайл!$H$7:$H$4325,техфайл!$D$7:$D$4325,F442,техфайл!$E$7:$E$4325,G442,техфайл!$F$7:$F$4325,H442,техфайл!$G$7:$G$4325,L442,техфайл!$A$7:$A$4325,A442,техфайл!$K$7:$K$4325,M442)</f>
        <v>0</v>
      </c>
      <c r="O442" s="43"/>
      <c r="P442" s="56" t="str">
        <f t="shared" si="25"/>
        <v>90607011400023210244</v>
      </c>
    </row>
    <row r="443" spans="1:16" hidden="1" x14ac:dyDescent="0.3">
      <c r="A443" s="82">
        <v>35063682</v>
      </c>
      <c r="B443" s="191"/>
      <c r="C443" s="191"/>
      <c r="D443" s="191"/>
      <c r="E443" s="44">
        <v>906</v>
      </c>
      <c r="F443" s="44" t="s">
        <v>144</v>
      </c>
      <c r="G443" s="62">
        <v>1400023210</v>
      </c>
      <c r="H443" s="56">
        <v>244</v>
      </c>
      <c r="I443" s="56"/>
      <c r="J443" s="57"/>
      <c r="K443" s="57"/>
      <c r="L443" s="56">
        <v>342</v>
      </c>
      <c r="M443" s="89" t="s">
        <v>137</v>
      </c>
      <c r="N443" s="57">
        <f>SUMIFS(техфайл!$H$7:$H$4325,техфайл!$D$7:$D$4325,F443,техфайл!$E$7:$E$4325,G443,техфайл!$F$7:$F$4325,H443,техфайл!$G$7:$G$4325,L443,техфайл!$A$7:$A$4325,A443,техфайл!$K$7:$K$4325,M443)</f>
        <v>0</v>
      </c>
      <c r="O443" s="43"/>
      <c r="P443" s="56" t="str">
        <f t="shared" si="25"/>
        <v>90607011400023210244</v>
      </c>
    </row>
    <row r="444" spans="1:16" hidden="1" x14ac:dyDescent="0.3">
      <c r="A444" s="82">
        <v>35063682</v>
      </c>
      <c r="B444" s="191"/>
      <c r="C444" s="191"/>
      <c r="D444" s="191"/>
      <c r="E444" s="44">
        <v>906</v>
      </c>
      <c r="F444" s="44" t="s">
        <v>144</v>
      </c>
      <c r="G444" s="62">
        <v>1400023210</v>
      </c>
      <c r="H444" s="56">
        <v>244</v>
      </c>
      <c r="I444" s="56"/>
      <c r="J444" s="57"/>
      <c r="K444" s="57"/>
      <c r="L444" s="56">
        <v>344</v>
      </c>
      <c r="M444" s="89" t="s">
        <v>136</v>
      </c>
      <c r="N444" s="57">
        <f>SUMIFS(техфайл!$H$7:$H$4325,техфайл!$D$7:$D$4325,F444,техфайл!$E$7:$E$4325,G444,техфайл!$F$7:$F$4325,H444,техфайл!$G$7:$G$4325,L444,техфайл!$A$7:$A$4325,A444,техфайл!$K$7:$K$4325,M444)</f>
        <v>0</v>
      </c>
      <c r="O444" s="43"/>
      <c r="P444" s="56" t="str">
        <f t="shared" si="25"/>
        <v>90607011400023210244</v>
      </c>
    </row>
    <row r="445" spans="1:16" hidden="1" x14ac:dyDescent="0.3">
      <c r="A445" s="82">
        <v>35063682</v>
      </c>
      <c r="B445" s="191"/>
      <c r="C445" s="191"/>
      <c r="D445" s="191"/>
      <c r="E445" s="44">
        <v>906</v>
      </c>
      <c r="F445" s="44" t="s">
        <v>144</v>
      </c>
      <c r="G445" s="62">
        <v>1400023210</v>
      </c>
      <c r="H445" s="56">
        <v>244</v>
      </c>
      <c r="I445" s="56"/>
      <c r="J445" s="57"/>
      <c r="K445" s="57"/>
      <c r="L445" s="56">
        <v>346</v>
      </c>
      <c r="M445" s="89" t="s">
        <v>136</v>
      </c>
      <c r="N445" s="57">
        <f>SUMIFS(техфайл!$H$7:$H$4325,техфайл!$D$7:$D$4325,F445,техфайл!$E$7:$E$4325,G445,техфайл!$F$7:$F$4325,H445,техфайл!$G$7:$G$4325,L445,техфайл!$A$7:$A$4325,A445,техфайл!$K$7:$K$4325,M445)</f>
        <v>0</v>
      </c>
      <c r="O445" s="43"/>
      <c r="P445" s="56" t="str">
        <f t="shared" si="25"/>
        <v>90607011400023210244</v>
      </c>
    </row>
    <row r="446" spans="1:16" hidden="1" x14ac:dyDescent="0.3">
      <c r="A446" s="82">
        <v>35063682</v>
      </c>
      <c r="B446" s="191"/>
      <c r="C446" s="191"/>
      <c r="D446" s="191"/>
      <c r="E446" s="44">
        <v>906</v>
      </c>
      <c r="F446" s="44" t="s">
        <v>144</v>
      </c>
      <c r="G446" s="62">
        <v>1400023210</v>
      </c>
      <c r="H446" s="56">
        <v>851</v>
      </c>
      <c r="I446" s="56"/>
      <c r="J446" s="57">
        <f>SUMIFS(техфайл!$H$7:$H$4325,техфайл!$D$7:$D$4325,F446,техфайл!$E$7:$E$4325,G446,техфайл!$F$7:$F$4325,H446,техфайл!$A$7:$A$4325,A446)</f>
        <v>0</v>
      </c>
      <c r="K446" s="57"/>
      <c r="L446" s="56">
        <v>291</v>
      </c>
      <c r="M446" s="89" t="s">
        <v>138</v>
      </c>
      <c r="N446" s="57">
        <f>SUMIFS(техфайл!$H$7:$H$4325,техфайл!$D$7:$D$4325,F446,техфайл!$E$7:$E$4325,G446,техфайл!$F$7:$F$4325,H446,техфайл!$G$7:$G$4325,L446,техфайл!$A$7:$A$4325,A446,техфайл!$K$7:$K$4325,M446)</f>
        <v>0</v>
      </c>
      <c r="O446" s="43"/>
      <c r="P446" s="56" t="str">
        <f t="shared" si="25"/>
        <v>90607011400023210851</v>
      </c>
    </row>
    <row r="447" spans="1:16" hidden="1" x14ac:dyDescent="0.3">
      <c r="A447" s="82">
        <v>35063682</v>
      </c>
      <c r="B447" s="191"/>
      <c r="C447" s="191"/>
      <c r="D447" s="191"/>
      <c r="E447" s="44">
        <v>906</v>
      </c>
      <c r="F447" s="44" t="s">
        <v>174</v>
      </c>
      <c r="G447" s="62">
        <v>1400005000</v>
      </c>
      <c r="H447" s="56">
        <v>112</v>
      </c>
      <c r="I447" s="56"/>
      <c r="J447" s="57">
        <f>SUMIFS(техфайл!$H$7:$H$4325,техфайл!$D$7:$D$4325,F447,техфайл!$E$7:$E$4325,G447,техфайл!$F$7:$F$4325,H447,техфайл!$A$7:$A$4325,A447)</f>
        <v>0</v>
      </c>
      <c r="K447" s="57"/>
      <c r="L447" s="56">
        <v>212</v>
      </c>
      <c r="M447" s="89" t="s">
        <v>175</v>
      </c>
      <c r="N447" s="57">
        <f>SUMIFS(техфайл!$H$7:$H$4325,техфайл!$D$7:$D$4325,F447,техфайл!$E$7:$E$4325,G447,техфайл!$F$7:$F$4325,H447,техфайл!$G$7:$G$4325,L447,техфайл!$A$7:$A$4325,A447,техфайл!$K$7:$K$4325,M447)</f>
        <v>0</v>
      </c>
      <c r="O447" s="43"/>
      <c r="P447" s="56" t="str">
        <f t="shared" si="25"/>
        <v>90607051400005000112</v>
      </c>
    </row>
    <row r="448" spans="1:16" hidden="1" x14ac:dyDescent="0.3">
      <c r="A448" s="82">
        <v>35063682</v>
      </c>
      <c r="B448" s="192"/>
      <c r="C448" s="192"/>
      <c r="D448" s="192"/>
      <c r="E448" s="44">
        <v>906</v>
      </c>
      <c r="F448" s="44" t="s">
        <v>174</v>
      </c>
      <c r="G448" s="62">
        <v>1400005000</v>
      </c>
      <c r="H448" s="56">
        <v>244</v>
      </c>
      <c r="I448" s="56"/>
      <c r="J448" s="57">
        <f>SUMIFS(техфайл!$H$7:$H$4325,техфайл!$D$7:$D$4325,F448,техфайл!$E$7:$E$4325,G448,техфайл!$F$7:$F$4325,H448,техфайл!$A$7:$A$4325,A448)</f>
        <v>0</v>
      </c>
      <c r="K448" s="57"/>
      <c r="L448" s="56">
        <v>226</v>
      </c>
      <c r="M448" s="89" t="s">
        <v>175</v>
      </c>
      <c r="N448" s="57">
        <f>SUMIFS(техфайл!$H$7:$H$4325,техфайл!$D$7:$D$4325,F448,техфайл!$E$7:$E$4325,G448,техфайл!$F$7:$F$4325,H448,техфайл!$G$7:$G$4325,L448,техфайл!$A$7:$A$4325,A448,техфайл!$K$7:$K$4325,M448)</f>
        <v>0</v>
      </c>
      <c r="O448" s="43"/>
      <c r="P448" s="56" t="str">
        <f t="shared" si="25"/>
        <v>90607051400005000244</v>
      </c>
    </row>
    <row r="449" spans="1:16" ht="18.75" hidden="1" customHeight="1" x14ac:dyDescent="0.3">
      <c r="A449" s="82">
        <v>35783130</v>
      </c>
      <c r="B449" s="190" t="s">
        <v>499</v>
      </c>
      <c r="C449" s="190" t="s">
        <v>374</v>
      </c>
      <c r="D449" s="190" t="str">
        <f>VLOOKUP($A449, Учреждения!$B$4:$F$292, 3, FALSE)</f>
        <v>ГКДОУ "ДЕТСКИЙ САД № 91 "ОРЛЕНОК" Г.О. ГОРЛОВКА" ДНР</v>
      </c>
      <c r="E449" s="81" t="s">
        <v>140</v>
      </c>
      <c r="F449" s="81" t="s">
        <v>140</v>
      </c>
      <c r="G449" s="81" t="s">
        <v>140</v>
      </c>
      <c r="H449" s="81" t="s">
        <v>140</v>
      </c>
      <c r="I449" s="81" t="s">
        <v>140</v>
      </c>
      <c r="J449" s="81" t="s">
        <v>140</v>
      </c>
      <c r="K449" s="80">
        <f>SUM(J450:J465)</f>
        <v>0</v>
      </c>
      <c r="L449" s="56"/>
      <c r="M449" s="89"/>
      <c r="N449" s="57"/>
      <c r="O449" s="43"/>
      <c r="P449" s="85"/>
    </row>
    <row r="450" spans="1:16" ht="18.75" hidden="1" customHeight="1" x14ac:dyDescent="0.3">
      <c r="A450" s="82">
        <v>35783130</v>
      </c>
      <c r="B450" s="191"/>
      <c r="C450" s="191"/>
      <c r="D450" s="191"/>
      <c r="E450" s="44">
        <v>906</v>
      </c>
      <c r="F450" s="44" t="s">
        <v>144</v>
      </c>
      <c r="G450" s="62">
        <v>1400023210</v>
      </c>
      <c r="H450" s="56" t="s">
        <v>168</v>
      </c>
      <c r="I450" s="56"/>
      <c r="J450" s="57">
        <f>SUMIFS(техфайл!$H$7:$H$4325,техфайл!$D$7:$D$4325,F450,техфайл!$E$7:$E$4325,G450,техфайл!$F$7:$F$4325,H450,техфайл!$A$7:$A$4325,A450)</f>
        <v>0</v>
      </c>
      <c r="K450" s="57"/>
      <c r="L450" s="56">
        <v>211</v>
      </c>
      <c r="M450" s="89" t="s">
        <v>172</v>
      </c>
      <c r="N450" s="57">
        <f>SUMIFS(техфайл!$H$7:$H$4325,техфайл!$D$7:$D$4325,F450,техфайл!$E$7:$E$4325,G450,техфайл!$F$7:$F$4325,H450,техфайл!$G$7:$G$4325,L450,техфайл!$A$7:$A$4325,A450,техфайл!$K$7:$K$4325,M450)+SUMIFS(техфайл!$H$7:$H$4325,техфайл!$D$7:$D$4325,F450,техфайл!$E$7:$E$4325,G450,техфайл!$F$7:$F$4325,H450,техфайл!$G$7:$G$4325,266,техфайл!$A$7:$A$4325,A450,техфайл!$K$7:$K$4325,M450)</f>
        <v>0</v>
      </c>
      <c r="O450" s="43"/>
      <c r="P450" s="56" t="str">
        <f t="shared" ref="P450:P465" si="26">E450&amp;F450&amp;SUBSTITUTE(G450," ","")&amp;H450</f>
        <v>90607011400023210111</v>
      </c>
    </row>
    <row r="451" spans="1:16" hidden="1" x14ac:dyDescent="0.3">
      <c r="A451" s="82">
        <v>35783130</v>
      </c>
      <c r="B451" s="191"/>
      <c r="C451" s="191"/>
      <c r="D451" s="191"/>
      <c r="E451" s="44">
        <v>906</v>
      </c>
      <c r="F451" s="44" t="s">
        <v>144</v>
      </c>
      <c r="G451" s="62">
        <v>1400023210</v>
      </c>
      <c r="H451" s="56" t="s">
        <v>170</v>
      </c>
      <c r="I451" s="56"/>
      <c r="J451" s="57">
        <f>SUMIFS(техфайл!$H$7:$H$4325,техфайл!$D$7:$D$4325,F451,техфайл!$E$7:$E$4325,G451,техфайл!$F$7:$F$4325,H451,техфайл!$A$7:$A$4325,A451)</f>
        <v>0</v>
      </c>
      <c r="K451" s="57"/>
      <c r="L451" s="56">
        <v>213</v>
      </c>
      <c r="M451" s="89" t="s">
        <v>173</v>
      </c>
      <c r="N451" s="57">
        <f>SUMIFS(техфайл!$H$7:$H$4325,техфайл!$D$7:$D$4325,F451,техфайл!$E$7:$E$4325,G451,техфайл!$F$7:$F$4325,H451,техфайл!$G$7:$G$4325,L451,техфайл!$A$7:$A$4325,A451,техфайл!$K$7:$K$4325,M451)</f>
        <v>0</v>
      </c>
      <c r="O451" s="43"/>
      <c r="P451" s="56" t="str">
        <f t="shared" si="26"/>
        <v>90607011400023210119</v>
      </c>
    </row>
    <row r="452" spans="1:16" hidden="1" x14ac:dyDescent="0.3">
      <c r="A452" s="82">
        <v>35783130</v>
      </c>
      <c r="B452" s="191"/>
      <c r="C452" s="191"/>
      <c r="D452" s="191"/>
      <c r="E452" s="44">
        <v>906</v>
      </c>
      <c r="F452" s="44" t="s">
        <v>144</v>
      </c>
      <c r="G452" s="62">
        <v>1400023210</v>
      </c>
      <c r="H452" s="56">
        <v>244</v>
      </c>
      <c r="I452" s="56"/>
      <c r="J452" s="57">
        <f>SUMIFS(техфайл!$H$7:$H$4325,техфайл!$D$7:$D$4325,F452,техфайл!$E$7:$E$4325,G452,техфайл!$F$7:$F$4325,H452,техфайл!$A$7:$A$4325,A452)</f>
        <v>0</v>
      </c>
      <c r="K452" s="57"/>
      <c r="L452" s="56">
        <v>221</v>
      </c>
      <c r="M452" s="89" t="s">
        <v>131</v>
      </c>
      <c r="N452" s="57">
        <f>SUMIFS(техфайл!$H$7:$H$4325,техфайл!$D$7:$D$4325,F452,техфайл!$E$7:$E$4325,G452,техфайл!$F$7:$F$4325,H452,техфайл!$G$7:$G$4325,L452,техфайл!$A$7:$A$4325,A452,техфайл!$K$7:$K$4325,M452)</f>
        <v>0</v>
      </c>
      <c r="O452" s="43"/>
      <c r="P452" s="56" t="str">
        <f t="shared" si="26"/>
        <v>90607011400023210244</v>
      </c>
    </row>
    <row r="453" spans="1:16" hidden="1" x14ac:dyDescent="0.3">
      <c r="A453" s="82">
        <v>35783130</v>
      </c>
      <c r="B453" s="191"/>
      <c r="C453" s="191"/>
      <c r="D453" s="191"/>
      <c r="E453" s="44">
        <v>906</v>
      </c>
      <c r="F453" s="44" t="s">
        <v>144</v>
      </c>
      <c r="G453" s="62">
        <v>1400023210</v>
      </c>
      <c r="H453" s="56">
        <v>247</v>
      </c>
      <c r="I453" s="56"/>
      <c r="J453" s="57">
        <f>SUMIFS(техфайл!$H$7:$H$4325,техфайл!$D$7:$D$4325,F453,техфайл!$E$7:$E$4325,G453,техфайл!$F$7:$F$4325,H453,техфайл!$A$7:$A$4325,A453)</f>
        <v>0</v>
      </c>
      <c r="K453" s="57"/>
      <c r="L453" s="56">
        <v>223</v>
      </c>
      <c r="M453" s="89" t="s">
        <v>132</v>
      </c>
      <c r="N453" s="57">
        <f>SUMIFS(техфайл!$H$7:$H$4325,техфайл!$D$7:$D$4325,F453,техфайл!$E$7:$E$4325,G453,техфайл!$F$7:$F$4325,H453,техфайл!$G$7:$G$4325,L453,техфайл!$A$7:$A$4325,A453,техфайл!$K$7:$K$4325,M453)</f>
        <v>0</v>
      </c>
      <c r="O453" s="43"/>
      <c r="P453" s="56" t="str">
        <f t="shared" si="26"/>
        <v>90607011400023210247</v>
      </c>
    </row>
    <row r="454" spans="1:16" hidden="1" x14ac:dyDescent="0.3">
      <c r="A454" s="82">
        <v>35783130</v>
      </c>
      <c r="B454" s="191"/>
      <c r="C454" s="191"/>
      <c r="D454" s="191"/>
      <c r="E454" s="44">
        <v>906</v>
      </c>
      <c r="F454" s="44" t="s">
        <v>144</v>
      </c>
      <c r="G454" s="62">
        <v>1400023210</v>
      </c>
      <c r="H454" s="56">
        <v>244</v>
      </c>
      <c r="I454" s="56"/>
      <c r="J454" s="57"/>
      <c r="K454" s="57"/>
      <c r="L454" s="56">
        <v>223</v>
      </c>
      <c r="M454" s="89" t="s">
        <v>133</v>
      </c>
      <c r="N454" s="57">
        <f>SUMIFS(техфайл!$H$7:$H$4325,техфайл!$D$7:$D$4325,F454,техфайл!$E$7:$E$4325,G454,техфайл!$F$7:$F$4325,H454,техфайл!$G$7:$G$4325,L454,техфайл!$A$7:$A$4325,A454,техфайл!$K$7:$K$4325,M454)</f>
        <v>0</v>
      </c>
      <c r="O454" s="43"/>
      <c r="P454" s="56" t="str">
        <f t="shared" si="26"/>
        <v>90607011400023210244</v>
      </c>
    </row>
    <row r="455" spans="1:16" hidden="1" x14ac:dyDescent="0.3">
      <c r="A455" s="82">
        <v>35783130</v>
      </c>
      <c r="B455" s="191"/>
      <c r="C455" s="191"/>
      <c r="D455" s="191"/>
      <c r="E455" s="44">
        <v>906</v>
      </c>
      <c r="F455" s="44" t="s">
        <v>144</v>
      </c>
      <c r="G455" s="62">
        <v>1400023210</v>
      </c>
      <c r="H455" s="56">
        <v>247</v>
      </c>
      <c r="I455" s="56"/>
      <c r="J455" s="57"/>
      <c r="K455" s="57"/>
      <c r="L455" s="56">
        <v>223</v>
      </c>
      <c r="M455" s="89" t="s">
        <v>134</v>
      </c>
      <c r="N455" s="57">
        <f>SUMIFS(техфайл!$H$7:$H$4325,техфайл!$D$7:$D$4325,F455,техфайл!$E$7:$E$4325,G455,техфайл!$F$7:$F$4325,H455,техфайл!$G$7:$G$4325,L455,техфайл!$A$7:$A$4325,A455,техфайл!$K$7:$K$4325,M455)</f>
        <v>0</v>
      </c>
      <c r="O455" s="43"/>
      <c r="P455" s="56" t="str">
        <f t="shared" si="26"/>
        <v>90607011400023210247</v>
      </c>
    </row>
    <row r="456" spans="1:16" hidden="1" x14ac:dyDescent="0.3">
      <c r="A456" s="82">
        <v>35783130</v>
      </c>
      <c r="B456" s="191"/>
      <c r="C456" s="191"/>
      <c r="D456" s="191"/>
      <c r="E456" s="44">
        <v>906</v>
      </c>
      <c r="F456" s="44" t="s">
        <v>144</v>
      </c>
      <c r="G456" s="62">
        <v>1400023210</v>
      </c>
      <c r="H456" s="56">
        <v>247</v>
      </c>
      <c r="I456" s="56"/>
      <c r="J456" s="57"/>
      <c r="K456" s="57"/>
      <c r="L456" s="56">
        <v>223</v>
      </c>
      <c r="M456" s="89" t="s">
        <v>135</v>
      </c>
      <c r="N456" s="57">
        <f>SUMIFS(техфайл!$H$7:$H$4325,техфайл!$D$7:$D$4325,F456,техфайл!$E$7:$E$4325,G456,техфайл!$F$7:$F$4325,H456,техфайл!$G$7:$G$4325,L456,техфайл!$A$7:$A$4325,A456,техфайл!$K$7:$K$4325,M456)</f>
        <v>0</v>
      </c>
      <c r="O456" s="43"/>
      <c r="P456" s="56" t="str">
        <f t="shared" si="26"/>
        <v>90607011400023210247</v>
      </c>
    </row>
    <row r="457" spans="1:16" hidden="1" x14ac:dyDescent="0.3">
      <c r="A457" s="82">
        <v>35783130</v>
      </c>
      <c r="B457" s="191"/>
      <c r="C457" s="191"/>
      <c r="D457" s="191"/>
      <c r="E457" s="44">
        <v>906</v>
      </c>
      <c r="F457" s="44" t="s">
        <v>144</v>
      </c>
      <c r="G457" s="62">
        <v>1400023210</v>
      </c>
      <c r="H457" s="56">
        <v>244</v>
      </c>
      <c r="I457" s="56"/>
      <c r="J457" s="57"/>
      <c r="K457" s="57"/>
      <c r="L457" s="56">
        <v>225</v>
      </c>
      <c r="M457" s="89" t="s">
        <v>131</v>
      </c>
      <c r="N457" s="57">
        <f>SUMIFS(техфайл!$H$7:$H$4325,техфайл!$D$7:$D$4325,F457,техфайл!$E$7:$E$4325,G457,техфайл!$F$7:$F$4325,H457,техфайл!$G$7:$G$4325,L457,техфайл!$A$7:$A$4325,A457,техфайл!$K$7:$K$4325,M457)</f>
        <v>0</v>
      </c>
      <c r="O457" s="43"/>
      <c r="P457" s="56" t="str">
        <f t="shared" si="26"/>
        <v>90607011400023210244</v>
      </c>
    </row>
    <row r="458" spans="1:16" hidden="1" x14ac:dyDescent="0.3">
      <c r="A458" s="82">
        <v>35783130</v>
      </c>
      <c r="B458" s="191"/>
      <c r="C458" s="191"/>
      <c r="D458" s="191"/>
      <c r="E458" s="44">
        <v>906</v>
      </c>
      <c r="F458" s="44" t="s">
        <v>144</v>
      </c>
      <c r="G458" s="62">
        <v>1400023210</v>
      </c>
      <c r="H458" s="56">
        <v>244</v>
      </c>
      <c r="I458" s="56"/>
      <c r="J458" s="57"/>
      <c r="K458" s="57"/>
      <c r="L458" s="56">
        <v>226</v>
      </c>
      <c r="M458" s="89" t="s">
        <v>131</v>
      </c>
      <c r="N458" s="57">
        <f>SUMIFS(техфайл!$H$7:$H$4325,техфайл!$D$7:$D$4325,F458,техфайл!$E$7:$E$4325,G458,техфайл!$F$7:$F$4325,H458,техфайл!$G$7:$G$4325,L458,техфайл!$A$7:$A$4325,A458,техфайл!$K$7:$K$4325,M458)</f>
        <v>0</v>
      </c>
      <c r="O458" s="43"/>
      <c r="P458" s="56" t="str">
        <f t="shared" si="26"/>
        <v>90607011400023210244</v>
      </c>
    </row>
    <row r="459" spans="1:16" hidden="1" x14ac:dyDescent="0.3">
      <c r="A459" s="82">
        <v>35783130</v>
      </c>
      <c r="B459" s="191"/>
      <c r="C459" s="191"/>
      <c r="D459" s="191"/>
      <c r="E459" s="44">
        <v>906</v>
      </c>
      <c r="F459" s="44" t="s">
        <v>144</v>
      </c>
      <c r="G459" s="62">
        <v>1400023210</v>
      </c>
      <c r="H459" s="56">
        <v>244</v>
      </c>
      <c r="I459" s="56"/>
      <c r="J459" s="57"/>
      <c r="K459" s="57"/>
      <c r="L459" s="56">
        <v>310</v>
      </c>
      <c r="M459" s="89" t="s">
        <v>136</v>
      </c>
      <c r="N459" s="57">
        <f>SUMIFS(техфайл!$H$7:$H$4325,техфайл!$D$7:$D$4325,F459,техфайл!$E$7:$E$4325,G459,техфайл!$F$7:$F$4325,H459,техфайл!$G$7:$G$4325,L459,техфайл!$A$7:$A$4325,A459,техфайл!$K$7:$K$4325,M459)</f>
        <v>0</v>
      </c>
      <c r="O459" s="43"/>
      <c r="P459" s="56" t="str">
        <f t="shared" si="26"/>
        <v>90607011400023210244</v>
      </c>
    </row>
    <row r="460" spans="1:16" hidden="1" x14ac:dyDescent="0.3">
      <c r="A460" s="82">
        <v>35783130</v>
      </c>
      <c r="B460" s="191"/>
      <c r="C460" s="191"/>
      <c r="D460" s="191"/>
      <c r="E460" s="44">
        <v>906</v>
      </c>
      <c r="F460" s="44" t="s">
        <v>144</v>
      </c>
      <c r="G460" s="62">
        <v>1400023210</v>
      </c>
      <c r="H460" s="56">
        <v>244</v>
      </c>
      <c r="I460" s="56"/>
      <c r="J460" s="57"/>
      <c r="K460" s="57"/>
      <c r="L460" s="56">
        <v>342</v>
      </c>
      <c r="M460" s="89" t="s">
        <v>137</v>
      </c>
      <c r="N460" s="57">
        <f>SUMIFS(техфайл!$H$7:$H$4325,техфайл!$D$7:$D$4325,F460,техфайл!$E$7:$E$4325,G460,техфайл!$F$7:$F$4325,H460,техфайл!$G$7:$G$4325,L460,техфайл!$A$7:$A$4325,A460,техфайл!$K$7:$K$4325,M460)</f>
        <v>0</v>
      </c>
      <c r="O460" s="43"/>
      <c r="P460" s="56" t="str">
        <f t="shared" si="26"/>
        <v>90607011400023210244</v>
      </c>
    </row>
    <row r="461" spans="1:16" hidden="1" x14ac:dyDescent="0.3">
      <c r="A461" s="82">
        <v>35783130</v>
      </c>
      <c r="B461" s="191"/>
      <c r="C461" s="191"/>
      <c r="D461" s="191"/>
      <c r="E461" s="44">
        <v>906</v>
      </c>
      <c r="F461" s="44" t="s">
        <v>144</v>
      </c>
      <c r="G461" s="62">
        <v>1400023210</v>
      </c>
      <c r="H461" s="56">
        <v>244</v>
      </c>
      <c r="I461" s="56"/>
      <c r="J461" s="57"/>
      <c r="K461" s="57"/>
      <c r="L461" s="56">
        <v>344</v>
      </c>
      <c r="M461" s="89" t="s">
        <v>136</v>
      </c>
      <c r="N461" s="57">
        <f>SUMIFS(техфайл!$H$7:$H$4325,техфайл!$D$7:$D$4325,F461,техфайл!$E$7:$E$4325,G461,техфайл!$F$7:$F$4325,H461,техфайл!$G$7:$G$4325,L461,техфайл!$A$7:$A$4325,A461,техфайл!$K$7:$K$4325,M461)</f>
        <v>0</v>
      </c>
      <c r="O461" s="43"/>
      <c r="P461" s="56" t="str">
        <f t="shared" si="26"/>
        <v>90607011400023210244</v>
      </c>
    </row>
    <row r="462" spans="1:16" hidden="1" x14ac:dyDescent="0.3">
      <c r="A462" s="82">
        <v>35783130</v>
      </c>
      <c r="B462" s="191"/>
      <c r="C462" s="191"/>
      <c r="D462" s="191"/>
      <c r="E462" s="44">
        <v>906</v>
      </c>
      <c r="F462" s="44" t="s">
        <v>144</v>
      </c>
      <c r="G462" s="62">
        <v>1400023210</v>
      </c>
      <c r="H462" s="56">
        <v>244</v>
      </c>
      <c r="I462" s="56"/>
      <c r="J462" s="57"/>
      <c r="K462" s="57"/>
      <c r="L462" s="56">
        <v>346</v>
      </c>
      <c r="M462" s="89" t="s">
        <v>136</v>
      </c>
      <c r="N462" s="57">
        <f>SUMIFS(техфайл!$H$7:$H$4325,техфайл!$D$7:$D$4325,F462,техфайл!$E$7:$E$4325,G462,техфайл!$F$7:$F$4325,H462,техфайл!$G$7:$G$4325,L462,техфайл!$A$7:$A$4325,A462,техфайл!$K$7:$K$4325,M462)</f>
        <v>0</v>
      </c>
      <c r="O462" s="43"/>
      <c r="P462" s="56" t="str">
        <f t="shared" si="26"/>
        <v>90607011400023210244</v>
      </c>
    </row>
    <row r="463" spans="1:16" hidden="1" x14ac:dyDescent="0.3">
      <c r="A463" s="82">
        <v>35783130</v>
      </c>
      <c r="B463" s="191"/>
      <c r="C463" s="191"/>
      <c r="D463" s="191"/>
      <c r="E463" s="44">
        <v>906</v>
      </c>
      <c r="F463" s="44" t="s">
        <v>144</v>
      </c>
      <c r="G463" s="62">
        <v>1400023210</v>
      </c>
      <c r="H463" s="56">
        <v>851</v>
      </c>
      <c r="I463" s="56"/>
      <c r="J463" s="57">
        <f>SUMIFS(техфайл!$H$7:$H$4325,техфайл!$D$7:$D$4325,F463,техфайл!$E$7:$E$4325,G463,техфайл!$F$7:$F$4325,H463,техфайл!$A$7:$A$4325,A463)</f>
        <v>0</v>
      </c>
      <c r="K463" s="57"/>
      <c r="L463" s="56">
        <v>291</v>
      </c>
      <c r="M463" s="89" t="s">
        <v>138</v>
      </c>
      <c r="N463" s="57">
        <f>SUMIFS(техфайл!$H$7:$H$4325,техфайл!$D$7:$D$4325,F463,техфайл!$E$7:$E$4325,G463,техфайл!$F$7:$F$4325,H463,техфайл!$G$7:$G$4325,L463,техфайл!$A$7:$A$4325,A463,техфайл!$K$7:$K$4325,M463)</f>
        <v>0</v>
      </c>
      <c r="O463" s="43"/>
      <c r="P463" s="56" t="str">
        <f t="shared" si="26"/>
        <v>90607011400023210851</v>
      </c>
    </row>
    <row r="464" spans="1:16" hidden="1" x14ac:dyDescent="0.3">
      <c r="A464" s="82">
        <v>35783130</v>
      </c>
      <c r="B464" s="191"/>
      <c r="C464" s="191"/>
      <c r="D464" s="191"/>
      <c r="E464" s="44">
        <v>906</v>
      </c>
      <c r="F464" s="44" t="s">
        <v>174</v>
      </c>
      <c r="G464" s="62">
        <v>1400005000</v>
      </c>
      <c r="H464" s="56">
        <v>112</v>
      </c>
      <c r="I464" s="56"/>
      <c r="J464" s="57">
        <f>SUMIFS(техфайл!$H$7:$H$4325,техфайл!$D$7:$D$4325,F464,техфайл!$E$7:$E$4325,G464,техфайл!$F$7:$F$4325,H464,техфайл!$A$7:$A$4325,A464)</f>
        <v>0</v>
      </c>
      <c r="K464" s="57"/>
      <c r="L464" s="56">
        <v>212</v>
      </c>
      <c r="M464" s="89" t="s">
        <v>175</v>
      </c>
      <c r="N464" s="57">
        <f>SUMIFS(техфайл!$H$7:$H$4325,техфайл!$D$7:$D$4325,F464,техфайл!$E$7:$E$4325,G464,техфайл!$F$7:$F$4325,H464,техфайл!$G$7:$G$4325,L464,техфайл!$A$7:$A$4325,A464,техфайл!$K$7:$K$4325,M464)</f>
        <v>0</v>
      </c>
      <c r="O464" s="43"/>
      <c r="P464" s="56" t="str">
        <f t="shared" si="26"/>
        <v>90607051400005000112</v>
      </c>
    </row>
    <row r="465" spans="1:16" hidden="1" x14ac:dyDescent="0.3">
      <c r="A465" s="82">
        <v>35783130</v>
      </c>
      <c r="B465" s="192"/>
      <c r="C465" s="192"/>
      <c r="D465" s="192"/>
      <c r="E465" s="44">
        <v>906</v>
      </c>
      <c r="F465" s="44" t="s">
        <v>174</v>
      </c>
      <c r="G465" s="62">
        <v>1400005000</v>
      </c>
      <c r="H465" s="56">
        <v>244</v>
      </c>
      <c r="I465" s="56"/>
      <c r="J465" s="57">
        <f>SUMIFS(техфайл!$H$7:$H$4325,техфайл!$D$7:$D$4325,F465,техфайл!$E$7:$E$4325,G465,техфайл!$F$7:$F$4325,H465,техфайл!$A$7:$A$4325,A465)</f>
        <v>0</v>
      </c>
      <c r="K465" s="57"/>
      <c r="L465" s="56">
        <v>226</v>
      </c>
      <c r="M465" s="89" t="s">
        <v>175</v>
      </c>
      <c r="N465" s="57">
        <f>SUMIFS(техфайл!$H$7:$H$4325,техфайл!$D$7:$D$4325,F465,техфайл!$E$7:$E$4325,G465,техфайл!$F$7:$F$4325,H465,техфайл!$G$7:$G$4325,L465,техфайл!$A$7:$A$4325,A465,техфайл!$K$7:$K$4325,M465)</f>
        <v>0</v>
      </c>
      <c r="O465" s="43"/>
      <c r="P465" s="56" t="str">
        <f t="shared" si="26"/>
        <v>90607051400005000244</v>
      </c>
    </row>
    <row r="466" spans="1:16" ht="18.75" hidden="1" customHeight="1" x14ac:dyDescent="0.3">
      <c r="A466" s="82">
        <v>35783007</v>
      </c>
      <c r="B466" s="190" t="s">
        <v>500</v>
      </c>
      <c r="C466" s="190" t="s">
        <v>375</v>
      </c>
      <c r="D466" s="190" t="str">
        <f>VLOOKUP($A466, Учреждения!$B$4:$F$292, 3, FALSE)</f>
        <v>ГКДОУ "ДЕТСКИЙ САД № 94 "ДЮЙМОВОЧКА" Г.О. ГОРЛОВКА" ДНР</v>
      </c>
      <c r="E466" s="81" t="s">
        <v>140</v>
      </c>
      <c r="F466" s="81" t="s">
        <v>140</v>
      </c>
      <c r="G466" s="81" t="s">
        <v>140</v>
      </c>
      <c r="H466" s="81" t="s">
        <v>140</v>
      </c>
      <c r="I466" s="81" t="s">
        <v>140</v>
      </c>
      <c r="J466" s="81" t="s">
        <v>140</v>
      </c>
      <c r="K466" s="80">
        <f>SUM(J467:J482)</f>
        <v>0</v>
      </c>
      <c r="L466" s="56"/>
      <c r="M466" s="89"/>
      <c r="N466" s="57"/>
      <c r="O466" s="43"/>
      <c r="P466" s="85"/>
    </row>
    <row r="467" spans="1:16" ht="18.75" hidden="1" customHeight="1" x14ac:dyDescent="0.3">
      <c r="A467" s="82">
        <v>35783007</v>
      </c>
      <c r="B467" s="191"/>
      <c r="C467" s="191"/>
      <c r="D467" s="191"/>
      <c r="E467" s="44">
        <v>906</v>
      </c>
      <c r="F467" s="44" t="s">
        <v>144</v>
      </c>
      <c r="G467" s="62">
        <v>1400023210</v>
      </c>
      <c r="H467" s="56" t="s">
        <v>168</v>
      </c>
      <c r="I467" s="56"/>
      <c r="J467" s="57">
        <f>SUMIFS(техфайл!$H$7:$H$4325,техфайл!$D$7:$D$4325,F467,техфайл!$E$7:$E$4325,G467,техфайл!$F$7:$F$4325,H467,техфайл!$A$7:$A$4325,A467)</f>
        <v>0</v>
      </c>
      <c r="K467" s="57"/>
      <c r="L467" s="56">
        <v>211</v>
      </c>
      <c r="M467" s="89" t="s">
        <v>172</v>
      </c>
      <c r="N467" s="57">
        <f>SUMIFS(техфайл!$H$7:$H$4325,техфайл!$D$7:$D$4325,F467,техфайл!$E$7:$E$4325,G467,техфайл!$F$7:$F$4325,H467,техфайл!$G$7:$G$4325,L467,техфайл!$A$7:$A$4325,A467,техфайл!$K$7:$K$4325,M467)+SUMIFS(техфайл!$H$7:$H$4325,техфайл!$D$7:$D$4325,F467,техфайл!$E$7:$E$4325,G467,техфайл!$F$7:$F$4325,H467,техфайл!$G$7:$G$4325,266,техфайл!$A$7:$A$4325,A467,техфайл!$K$7:$K$4325,M467)</f>
        <v>0</v>
      </c>
      <c r="O467" s="43"/>
      <c r="P467" s="56" t="str">
        <f t="shared" ref="P467:P482" si="27">E467&amp;F467&amp;SUBSTITUTE(G467," ","")&amp;H467</f>
        <v>90607011400023210111</v>
      </c>
    </row>
    <row r="468" spans="1:16" hidden="1" x14ac:dyDescent="0.3">
      <c r="A468" s="82">
        <v>35783007</v>
      </c>
      <c r="B468" s="191"/>
      <c r="C468" s="191"/>
      <c r="D468" s="191"/>
      <c r="E468" s="44">
        <v>906</v>
      </c>
      <c r="F468" s="44" t="s">
        <v>144</v>
      </c>
      <c r="G468" s="62">
        <v>1400023210</v>
      </c>
      <c r="H468" s="56" t="s">
        <v>170</v>
      </c>
      <c r="I468" s="56"/>
      <c r="J468" s="57">
        <f>SUMIFS(техфайл!$H$7:$H$4325,техфайл!$D$7:$D$4325,F468,техфайл!$E$7:$E$4325,G468,техфайл!$F$7:$F$4325,H468,техфайл!$A$7:$A$4325,A468)</f>
        <v>0</v>
      </c>
      <c r="K468" s="57"/>
      <c r="L468" s="56">
        <v>213</v>
      </c>
      <c r="M468" s="89" t="s">
        <v>173</v>
      </c>
      <c r="N468" s="57">
        <f>SUMIFS(техфайл!$H$7:$H$4325,техфайл!$D$7:$D$4325,F468,техфайл!$E$7:$E$4325,G468,техфайл!$F$7:$F$4325,H468,техфайл!$G$7:$G$4325,L468,техфайл!$A$7:$A$4325,A468,техфайл!$K$7:$K$4325,M468)</f>
        <v>0</v>
      </c>
      <c r="O468" s="43"/>
      <c r="P468" s="56" t="str">
        <f t="shared" si="27"/>
        <v>90607011400023210119</v>
      </c>
    </row>
    <row r="469" spans="1:16" hidden="1" x14ac:dyDescent="0.3">
      <c r="A469" s="82">
        <v>35783007</v>
      </c>
      <c r="B469" s="191"/>
      <c r="C469" s="191"/>
      <c r="D469" s="191"/>
      <c r="E469" s="44">
        <v>906</v>
      </c>
      <c r="F469" s="44" t="s">
        <v>144</v>
      </c>
      <c r="G469" s="62">
        <v>1400023210</v>
      </c>
      <c r="H469" s="56">
        <v>244</v>
      </c>
      <c r="I469" s="56"/>
      <c r="J469" s="57">
        <f>SUMIFS(техфайл!$H$7:$H$4325,техфайл!$D$7:$D$4325,F469,техфайл!$E$7:$E$4325,G469,техфайл!$F$7:$F$4325,H469,техфайл!$A$7:$A$4325,A469)</f>
        <v>0</v>
      </c>
      <c r="K469" s="57"/>
      <c r="L469" s="56">
        <v>221</v>
      </c>
      <c r="M469" s="89" t="s">
        <v>131</v>
      </c>
      <c r="N469" s="57">
        <f>SUMIFS(техфайл!$H$7:$H$4325,техфайл!$D$7:$D$4325,F469,техфайл!$E$7:$E$4325,G469,техфайл!$F$7:$F$4325,H469,техфайл!$G$7:$G$4325,L469,техфайл!$A$7:$A$4325,A469,техфайл!$K$7:$K$4325,M469)</f>
        <v>0</v>
      </c>
      <c r="O469" s="43"/>
      <c r="P469" s="56" t="str">
        <f t="shared" si="27"/>
        <v>90607011400023210244</v>
      </c>
    </row>
    <row r="470" spans="1:16" hidden="1" x14ac:dyDescent="0.3">
      <c r="A470" s="82">
        <v>35783007</v>
      </c>
      <c r="B470" s="191"/>
      <c r="C470" s="191"/>
      <c r="D470" s="191"/>
      <c r="E470" s="44">
        <v>906</v>
      </c>
      <c r="F470" s="44" t="s">
        <v>144</v>
      </c>
      <c r="G470" s="62">
        <v>1400023210</v>
      </c>
      <c r="H470" s="56">
        <v>247</v>
      </c>
      <c r="I470" s="56"/>
      <c r="J470" s="57">
        <f>SUMIFS(техфайл!$H$7:$H$4325,техфайл!$D$7:$D$4325,F470,техфайл!$E$7:$E$4325,G470,техфайл!$F$7:$F$4325,H470,техфайл!$A$7:$A$4325,A470)</f>
        <v>0</v>
      </c>
      <c r="K470" s="57"/>
      <c r="L470" s="56">
        <v>223</v>
      </c>
      <c r="M470" s="89" t="s">
        <v>132</v>
      </c>
      <c r="N470" s="57">
        <f>SUMIFS(техфайл!$H$7:$H$4325,техфайл!$D$7:$D$4325,F470,техфайл!$E$7:$E$4325,G470,техфайл!$F$7:$F$4325,H470,техфайл!$G$7:$G$4325,L470,техфайл!$A$7:$A$4325,A470,техфайл!$K$7:$K$4325,M470)</f>
        <v>0</v>
      </c>
      <c r="O470" s="43"/>
      <c r="P470" s="56" t="str">
        <f t="shared" si="27"/>
        <v>90607011400023210247</v>
      </c>
    </row>
    <row r="471" spans="1:16" hidden="1" x14ac:dyDescent="0.3">
      <c r="A471" s="82">
        <v>35783007</v>
      </c>
      <c r="B471" s="191"/>
      <c r="C471" s="191"/>
      <c r="D471" s="191"/>
      <c r="E471" s="44">
        <v>906</v>
      </c>
      <c r="F471" s="44" t="s">
        <v>144</v>
      </c>
      <c r="G471" s="62">
        <v>1400023210</v>
      </c>
      <c r="H471" s="56">
        <v>244</v>
      </c>
      <c r="I471" s="56"/>
      <c r="J471" s="57"/>
      <c r="K471" s="57"/>
      <c r="L471" s="56">
        <v>223</v>
      </c>
      <c r="M471" s="89" t="s">
        <v>133</v>
      </c>
      <c r="N471" s="57">
        <f>SUMIFS(техфайл!$H$7:$H$4325,техфайл!$D$7:$D$4325,F471,техфайл!$E$7:$E$4325,G471,техфайл!$F$7:$F$4325,H471,техфайл!$G$7:$G$4325,L471,техфайл!$A$7:$A$4325,A471,техфайл!$K$7:$K$4325,M471)</f>
        <v>0</v>
      </c>
      <c r="O471" s="43"/>
      <c r="P471" s="56" t="str">
        <f t="shared" si="27"/>
        <v>90607011400023210244</v>
      </c>
    </row>
    <row r="472" spans="1:16" hidden="1" x14ac:dyDescent="0.3">
      <c r="A472" s="82">
        <v>35783007</v>
      </c>
      <c r="B472" s="191"/>
      <c r="C472" s="191"/>
      <c r="D472" s="191"/>
      <c r="E472" s="44">
        <v>906</v>
      </c>
      <c r="F472" s="44" t="s">
        <v>144</v>
      </c>
      <c r="G472" s="62">
        <v>1400023210</v>
      </c>
      <c r="H472" s="56">
        <v>247</v>
      </c>
      <c r="I472" s="56"/>
      <c r="J472" s="57"/>
      <c r="K472" s="57"/>
      <c r="L472" s="56">
        <v>223</v>
      </c>
      <c r="M472" s="89" t="s">
        <v>134</v>
      </c>
      <c r="N472" s="57">
        <f>SUMIFS(техфайл!$H$7:$H$4325,техфайл!$D$7:$D$4325,F472,техфайл!$E$7:$E$4325,G472,техфайл!$F$7:$F$4325,H472,техфайл!$G$7:$G$4325,L472,техфайл!$A$7:$A$4325,A472,техфайл!$K$7:$K$4325,M472)</f>
        <v>0</v>
      </c>
      <c r="O472" s="43"/>
      <c r="P472" s="56" t="str">
        <f t="shared" si="27"/>
        <v>90607011400023210247</v>
      </c>
    </row>
    <row r="473" spans="1:16" hidden="1" x14ac:dyDescent="0.3">
      <c r="A473" s="82">
        <v>35783007</v>
      </c>
      <c r="B473" s="191"/>
      <c r="C473" s="191"/>
      <c r="D473" s="191"/>
      <c r="E473" s="44">
        <v>906</v>
      </c>
      <c r="F473" s="44" t="s">
        <v>144</v>
      </c>
      <c r="G473" s="62">
        <v>1400023210</v>
      </c>
      <c r="H473" s="56">
        <v>247</v>
      </c>
      <c r="I473" s="56"/>
      <c r="J473" s="57"/>
      <c r="K473" s="57"/>
      <c r="L473" s="56">
        <v>223</v>
      </c>
      <c r="M473" s="89" t="s">
        <v>135</v>
      </c>
      <c r="N473" s="57">
        <f>SUMIFS(техфайл!$H$7:$H$4325,техфайл!$D$7:$D$4325,F473,техфайл!$E$7:$E$4325,G473,техфайл!$F$7:$F$4325,H473,техфайл!$G$7:$G$4325,L473,техфайл!$A$7:$A$4325,A473,техфайл!$K$7:$K$4325,M473)</f>
        <v>0</v>
      </c>
      <c r="O473" s="43"/>
      <c r="P473" s="56" t="str">
        <f t="shared" si="27"/>
        <v>90607011400023210247</v>
      </c>
    </row>
    <row r="474" spans="1:16" hidden="1" x14ac:dyDescent="0.3">
      <c r="A474" s="82">
        <v>35783007</v>
      </c>
      <c r="B474" s="191"/>
      <c r="C474" s="191"/>
      <c r="D474" s="191"/>
      <c r="E474" s="44">
        <v>906</v>
      </c>
      <c r="F474" s="44" t="s">
        <v>144</v>
      </c>
      <c r="G474" s="62">
        <v>1400023210</v>
      </c>
      <c r="H474" s="56">
        <v>244</v>
      </c>
      <c r="I474" s="56"/>
      <c r="J474" s="57"/>
      <c r="K474" s="57"/>
      <c r="L474" s="56">
        <v>225</v>
      </c>
      <c r="M474" s="89" t="s">
        <v>131</v>
      </c>
      <c r="N474" s="57">
        <f>SUMIFS(техфайл!$H$7:$H$4325,техфайл!$D$7:$D$4325,F474,техфайл!$E$7:$E$4325,G474,техфайл!$F$7:$F$4325,H474,техфайл!$G$7:$G$4325,L474,техфайл!$A$7:$A$4325,A474,техфайл!$K$7:$K$4325,M474)</f>
        <v>0</v>
      </c>
      <c r="O474" s="43"/>
      <c r="P474" s="56" t="str">
        <f t="shared" si="27"/>
        <v>90607011400023210244</v>
      </c>
    </row>
    <row r="475" spans="1:16" hidden="1" x14ac:dyDescent="0.3">
      <c r="A475" s="82">
        <v>35783007</v>
      </c>
      <c r="B475" s="191"/>
      <c r="C475" s="191"/>
      <c r="D475" s="191"/>
      <c r="E475" s="44">
        <v>906</v>
      </c>
      <c r="F475" s="44" t="s">
        <v>144</v>
      </c>
      <c r="G475" s="62">
        <v>1400023210</v>
      </c>
      <c r="H475" s="56">
        <v>244</v>
      </c>
      <c r="I475" s="56"/>
      <c r="J475" s="57"/>
      <c r="K475" s="57"/>
      <c r="L475" s="56">
        <v>226</v>
      </c>
      <c r="M475" s="89" t="s">
        <v>131</v>
      </c>
      <c r="N475" s="57">
        <f>SUMIFS(техфайл!$H$7:$H$4325,техфайл!$D$7:$D$4325,F475,техфайл!$E$7:$E$4325,G475,техфайл!$F$7:$F$4325,H475,техфайл!$G$7:$G$4325,L475,техфайл!$A$7:$A$4325,A475,техфайл!$K$7:$K$4325,M475)</f>
        <v>0</v>
      </c>
      <c r="O475" s="43"/>
      <c r="P475" s="56" t="str">
        <f t="shared" si="27"/>
        <v>90607011400023210244</v>
      </c>
    </row>
    <row r="476" spans="1:16" hidden="1" x14ac:dyDescent="0.3">
      <c r="A476" s="82">
        <v>35783007</v>
      </c>
      <c r="B476" s="191"/>
      <c r="C476" s="191"/>
      <c r="D476" s="191"/>
      <c r="E476" s="44">
        <v>906</v>
      </c>
      <c r="F476" s="44" t="s">
        <v>144</v>
      </c>
      <c r="G476" s="62">
        <v>1400023210</v>
      </c>
      <c r="H476" s="56">
        <v>244</v>
      </c>
      <c r="I476" s="56"/>
      <c r="J476" s="57"/>
      <c r="K476" s="57"/>
      <c r="L476" s="56">
        <v>310</v>
      </c>
      <c r="M476" s="89" t="s">
        <v>136</v>
      </c>
      <c r="N476" s="57">
        <f>SUMIFS(техфайл!$H$7:$H$4325,техфайл!$D$7:$D$4325,F476,техфайл!$E$7:$E$4325,G476,техфайл!$F$7:$F$4325,H476,техфайл!$G$7:$G$4325,L476,техфайл!$A$7:$A$4325,A476,техфайл!$K$7:$K$4325,M476)</f>
        <v>0</v>
      </c>
      <c r="O476" s="43"/>
      <c r="P476" s="56" t="str">
        <f t="shared" si="27"/>
        <v>90607011400023210244</v>
      </c>
    </row>
    <row r="477" spans="1:16" hidden="1" x14ac:dyDescent="0.3">
      <c r="A477" s="82">
        <v>35783007</v>
      </c>
      <c r="B477" s="191"/>
      <c r="C477" s="191"/>
      <c r="D477" s="191"/>
      <c r="E477" s="44">
        <v>906</v>
      </c>
      <c r="F477" s="44" t="s">
        <v>144</v>
      </c>
      <c r="G477" s="62">
        <v>1400023210</v>
      </c>
      <c r="H477" s="56">
        <v>244</v>
      </c>
      <c r="I477" s="56"/>
      <c r="J477" s="57"/>
      <c r="K477" s="57"/>
      <c r="L477" s="56">
        <v>342</v>
      </c>
      <c r="M477" s="89" t="s">
        <v>137</v>
      </c>
      <c r="N477" s="57">
        <f>SUMIFS(техфайл!$H$7:$H$4325,техфайл!$D$7:$D$4325,F477,техфайл!$E$7:$E$4325,G477,техфайл!$F$7:$F$4325,H477,техфайл!$G$7:$G$4325,L477,техфайл!$A$7:$A$4325,A477,техфайл!$K$7:$K$4325,M477)</f>
        <v>0</v>
      </c>
      <c r="O477" s="43"/>
      <c r="P477" s="56" t="str">
        <f t="shared" si="27"/>
        <v>90607011400023210244</v>
      </c>
    </row>
    <row r="478" spans="1:16" hidden="1" x14ac:dyDescent="0.3">
      <c r="A478" s="82">
        <v>35783007</v>
      </c>
      <c r="B478" s="191"/>
      <c r="C478" s="191"/>
      <c r="D478" s="191"/>
      <c r="E478" s="44">
        <v>906</v>
      </c>
      <c r="F478" s="44" t="s">
        <v>144</v>
      </c>
      <c r="G478" s="62">
        <v>1400023210</v>
      </c>
      <c r="H478" s="56">
        <v>244</v>
      </c>
      <c r="I478" s="56"/>
      <c r="J478" s="57"/>
      <c r="K478" s="57"/>
      <c r="L478" s="56">
        <v>344</v>
      </c>
      <c r="M478" s="89" t="s">
        <v>136</v>
      </c>
      <c r="N478" s="57">
        <f>SUMIFS(техфайл!$H$7:$H$4325,техфайл!$D$7:$D$4325,F478,техфайл!$E$7:$E$4325,G478,техфайл!$F$7:$F$4325,H478,техфайл!$G$7:$G$4325,L478,техфайл!$A$7:$A$4325,A478,техфайл!$K$7:$K$4325,M478)</f>
        <v>0</v>
      </c>
      <c r="O478" s="43"/>
      <c r="P478" s="56" t="str">
        <f t="shared" si="27"/>
        <v>90607011400023210244</v>
      </c>
    </row>
    <row r="479" spans="1:16" hidden="1" x14ac:dyDescent="0.3">
      <c r="A479" s="82">
        <v>35783007</v>
      </c>
      <c r="B479" s="191"/>
      <c r="C479" s="191"/>
      <c r="D479" s="191"/>
      <c r="E479" s="44">
        <v>906</v>
      </c>
      <c r="F479" s="44" t="s">
        <v>144</v>
      </c>
      <c r="G479" s="62">
        <v>1400023210</v>
      </c>
      <c r="H479" s="56">
        <v>244</v>
      </c>
      <c r="I479" s="56"/>
      <c r="J479" s="57"/>
      <c r="K479" s="57"/>
      <c r="L479" s="56">
        <v>346</v>
      </c>
      <c r="M479" s="89" t="s">
        <v>136</v>
      </c>
      <c r="N479" s="57">
        <f>SUMIFS(техфайл!$H$7:$H$4325,техфайл!$D$7:$D$4325,F479,техфайл!$E$7:$E$4325,G479,техфайл!$F$7:$F$4325,H479,техфайл!$G$7:$G$4325,L479,техфайл!$A$7:$A$4325,A479,техфайл!$K$7:$K$4325,M479)</f>
        <v>0</v>
      </c>
      <c r="O479" s="43"/>
      <c r="P479" s="56" t="str">
        <f t="shared" si="27"/>
        <v>90607011400023210244</v>
      </c>
    </row>
    <row r="480" spans="1:16" hidden="1" x14ac:dyDescent="0.3">
      <c r="A480" s="82">
        <v>35783007</v>
      </c>
      <c r="B480" s="191"/>
      <c r="C480" s="191"/>
      <c r="D480" s="191"/>
      <c r="E480" s="44">
        <v>906</v>
      </c>
      <c r="F480" s="44" t="s">
        <v>144</v>
      </c>
      <c r="G480" s="62">
        <v>1400023210</v>
      </c>
      <c r="H480" s="56">
        <v>851</v>
      </c>
      <c r="I480" s="56"/>
      <c r="J480" s="57">
        <f>SUMIFS(техфайл!$H$7:$H$4325,техфайл!$D$7:$D$4325,F480,техфайл!$E$7:$E$4325,G480,техфайл!$F$7:$F$4325,H480,техфайл!$A$7:$A$4325,A480)</f>
        <v>0</v>
      </c>
      <c r="K480" s="57"/>
      <c r="L480" s="56">
        <v>291</v>
      </c>
      <c r="M480" s="89" t="s">
        <v>138</v>
      </c>
      <c r="N480" s="57">
        <f>SUMIFS(техфайл!$H$7:$H$4325,техфайл!$D$7:$D$4325,F480,техфайл!$E$7:$E$4325,G480,техфайл!$F$7:$F$4325,H480,техфайл!$G$7:$G$4325,L480,техфайл!$A$7:$A$4325,A480,техфайл!$K$7:$K$4325,M480)</f>
        <v>0</v>
      </c>
      <c r="O480" s="43"/>
      <c r="P480" s="56" t="str">
        <f t="shared" si="27"/>
        <v>90607011400023210851</v>
      </c>
    </row>
    <row r="481" spans="1:16" hidden="1" x14ac:dyDescent="0.3">
      <c r="A481" s="82">
        <v>35783007</v>
      </c>
      <c r="B481" s="191"/>
      <c r="C481" s="191"/>
      <c r="D481" s="191"/>
      <c r="E481" s="44">
        <v>906</v>
      </c>
      <c r="F481" s="44" t="s">
        <v>174</v>
      </c>
      <c r="G481" s="62">
        <v>1400005000</v>
      </c>
      <c r="H481" s="56">
        <v>112</v>
      </c>
      <c r="I481" s="56"/>
      <c r="J481" s="57">
        <f>SUMIFS(техфайл!$H$7:$H$4325,техфайл!$D$7:$D$4325,F481,техфайл!$E$7:$E$4325,G481,техфайл!$F$7:$F$4325,H481,техфайл!$A$7:$A$4325,A481)</f>
        <v>0</v>
      </c>
      <c r="K481" s="57"/>
      <c r="L481" s="56">
        <v>212</v>
      </c>
      <c r="M481" s="89" t="s">
        <v>175</v>
      </c>
      <c r="N481" s="57">
        <f>SUMIFS(техфайл!$H$7:$H$4325,техфайл!$D$7:$D$4325,F481,техфайл!$E$7:$E$4325,G481,техфайл!$F$7:$F$4325,H481,техфайл!$G$7:$G$4325,L481,техфайл!$A$7:$A$4325,A481,техфайл!$K$7:$K$4325,M481)</f>
        <v>0</v>
      </c>
      <c r="O481" s="43"/>
      <c r="P481" s="56" t="str">
        <f t="shared" si="27"/>
        <v>90607051400005000112</v>
      </c>
    </row>
    <row r="482" spans="1:16" hidden="1" x14ac:dyDescent="0.3">
      <c r="A482" s="82">
        <v>35783007</v>
      </c>
      <c r="B482" s="192"/>
      <c r="C482" s="192"/>
      <c r="D482" s="192"/>
      <c r="E482" s="44">
        <v>906</v>
      </c>
      <c r="F482" s="44" t="s">
        <v>174</v>
      </c>
      <c r="G482" s="62">
        <v>1400005000</v>
      </c>
      <c r="H482" s="56">
        <v>244</v>
      </c>
      <c r="I482" s="56"/>
      <c r="J482" s="57">
        <f>SUMIFS(техфайл!$H$7:$H$4325,техфайл!$D$7:$D$4325,F482,техфайл!$E$7:$E$4325,G482,техфайл!$F$7:$F$4325,H482,техфайл!$A$7:$A$4325,A482)</f>
        <v>0</v>
      </c>
      <c r="K482" s="57"/>
      <c r="L482" s="56">
        <v>226</v>
      </c>
      <c r="M482" s="89" t="s">
        <v>175</v>
      </c>
      <c r="N482" s="57">
        <f>SUMIFS(техфайл!$H$7:$H$4325,техфайл!$D$7:$D$4325,F482,техфайл!$E$7:$E$4325,G482,техфайл!$F$7:$F$4325,H482,техфайл!$G$7:$G$4325,L482,техфайл!$A$7:$A$4325,A482,техфайл!$K$7:$K$4325,M482)</f>
        <v>0</v>
      </c>
      <c r="O482" s="43"/>
      <c r="P482" s="56" t="str">
        <f t="shared" si="27"/>
        <v>90607051400005000244</v>
      </c>
    </row>
    <row r="483" spans="1:16" ht="18.75" hidden="1" customHeight="1" x14ac:dyDescent="0.3">
      <c r="A483" s="82">
        <v>35063766</v>
      </c>
      <c r="B483" s="190" t="s">
        <v>501</v>
      </c>
      <c r="C483" s="190" t="s">
        <v>376</v>
      </c>
      <c r="D483" s="190" t="str">
        <f>VLOOKUP($A483, Учреждения!$B$4:$F$292, 3, FALSE)</f>
        <v>ГКДОУ "ДЕТСКИЙ САД № 98 "МАТРЕШКА" Г.О. ГОРЛОВКА" ДНР</v>
      </c>
      <c r="E483" s="81" t="s">
        <v>140</v>
      </c>
      <c r="F483" s="81" t="s">
        <v>140</v>
      </c>
      <c r="G483" s="81" t="s">
        <v>140</v>
      </c>
      <c r="H483" s="81" t="s">
        <v>140</v>
      </c>
      <c r="I483" s="81" t="s">
        <v>140</v>
      </c>
      <c r="J483" s="81" t="s">
        <v>140</v>
      </c>
      <c r="K483" s="80">
        <f>SUM(J484:J499)</f>
        <v>0</v>
      </c>
      <c r="L483" s="56"/>
      <c r="M483" s="89"/>
      <c r="N483" s="57"/>
      <c r="O483" s="43"/>
      <c r="P483" s="85"/>
    </row>
    <row r="484" spans="1:16" ht="18.75" hidden="1" customHeight="1" x14ac:dyDescent="0.3">
      <c r="A484" s="82">
        <v>35063766</v>
      </c>
      <c r="B484" s="191"/>
      <c r="C484" s="191"/>
      <c r="D484" s="191"/>
      <c r="E484" s="44">
        <v>906</v>
      </c>
      <c r="F484" s="44" t="s">
        <v>144</v>
      </c>
      <c r="G484" s="62">
        <v>1400023210</v>
      </c>
      <c r="H484" s="56" t="s">
        <v>168</v>
      </c>
      <c r="I484" s="56"/>
      <c r="J484" s="57">
        <f>SUMIFS(техфайл!$H$7:$H$4325,техфайл!$D$7:$D$4325,F484,техфайл!$E$7:$E$4325,G484,техфайл!$F$7:$F$4325,H484,техфайл!$A$7:$A$4325,A484)</f>
        <v>0</v>
      </c>
      <c r="K484" s="57"/>
      <c r="L484" s="56">
        <v>211</v>
      </c>
      <c r="M484" s="89" t="s">
        <v>172</v>
      </c>
      <c r="N484" s="57">
        <f>SUMIFS(техфайл!$H$7:$H$4325,техфайл!$D$7:$D$4325,F484,техфайл!$E$7:$E$4325,G484,техфайл!$F$7:$F$4325,H484,техфайл!$G$7:$G$4325,L484,техфайл!$A$7:$A$4325,A484,техфайл!$K$7:$K$4325,M484)+SUMIFS(техфайл!$H$7:$H$4325,техфайл!$D$7:$D$4325,F484,техфайл!$E$7:$E$4325,G484,техфайл!$F$7:$F$4325,H484,техфайл!$G$7:$G$4325,266,техфайл!$A$7:$A$4325,A484,техфайл!$K$7:$K$4325,M484)</f>
        <v>0</v>
      </c>
      <c r="O484" s="43"/>
      <c r="P484" s="56" t="str">
        <f t="shared" ref="P484:P499" si="28">E484&amp;F484&amp;SUBSTITUTE(G484," ","")&amp;H484</f>
        <v>90607011400023210111</v>
      </c>
    </row>
    <row r="485" spans="1:16" hidden="1" x14ac:dyDescent="0.3">
      <c r="A485" s="82">
        <v>35063766</v>
      </c>
      <c r="B485" s="191"/>
      <c r="C485" s="191"/>
      <c r="D485" s="191"/>
      <c r="E485" s="44">
        <v>906</v>
      </c>
      <c r="F485" s="44" t="s">
        <v>144</v>
      </c>
      <c r="G485" s="62">
        <v>1400023210</v>
      </c>
      <c r="H485" s="56" t="s">
        <v>170</v>
      </c>
      <c r="I485" s="56"/>
      <c r="J485" s="57">
        <f>SUMIFS(техфайл!$H$7:$H$4325,техфайл!$D$7:$D$4325,F485,техфайл!$E$7:$E$4325,G485,техфайл!$F$7:$F$4325,H485,техфайл!$A$7:$A$4325,A485)</f>
        <v>0</v>
      </c>
      <c r="K485" s="57"/>
      <c r="L485" s="56">
        <v>213</v>
      </c>
      <c r="M485" s="89" t="s">
        <v>173</v>
      </c>
      <c r="N485" s="57">
        <f>SUMIFS(техфайл!$H$7:$H$4325,техфайл!$D$7:$D$4325,F485,техфайл!$E$7:$E$4325,G485,техфайл!$F$7:$F$4325,H485,техфайл!$G$7:$G$4325,L485,техфайл!$A$7:$A$4325,A485,техфайл!$K$7:$K$4325,M485)</f>
        <v>0</v>
      </c>
      <c r="O485" s="43"/>
      <c r="P485" s="56" t="str">
        <f t="shared" si="28"/>
        <v>90607011400023210119</v>
      </c>
    </row>
    <row r="486" spans="1:16" hidden="1" x14ac:dyDescent="0.3">
      <c r="A486" s="82">
        <v>35063766</v>
      </c>
      <c r="B486" s="191"/>
      <c r="C486" s="191"/>
      <c r="D486" s="191"/>
      <c r="E486" s="44">
        <v>906</v>
      </c>
      <c r="F486" s="44" t="s">
        <v>144</v>
      </c>
      <c r="G486" s="62">
        <v>1400023210</v>
      </c>
      <c r="H486" s="56">
        <v>244</v>
      </c>
      <c r="I486" s="56"/>
      <c r="J486" s="57">
        <f>SUMIFS(техфайл!$H$7:$H$4325,техфайл!$D$7:$D$4325,F486,техфайл!$E$7:$E$4325,G486,техфайл!$F$7:$F$4325,H486,техфайл!$A$7:$A$4325,A486)</f>
        <v>0</v>
      </c>
      <c r="K486" s="57"/>
      <c r="L486" s="56">
        <v>221</v>
      </c>
      <c r="M486" s="89" t="s">
        <v>131</v>
      </c>
      <c r="N486" s="57">
        <f>SUMIFS(техфайл!$H$7:$H$4325,техфайл!$D$7:$D$4325,F486,техфайл!$E$7:$E$4325,G486,техфайл!$F$7:$F$4325,H486,техфайл!$G$7:$G$4325,L486,техфайл!$A$7:$A$4325,A486,техфайл!$K$7:$K$4325,M486)</f>
        <v>0</v>
      </c>
      <c r="O486" s="43"/>
      <c r="P486" s="56" t="str">
        <f t="shared" si="28"/>
        <v>90607011400023210244</v>
      </c>
    </row>
    <row r="487" spans="1:16" hidden="1" x14ac:dyDescent="0.3">
      <c r="A487" s="82">
        <v>35063766</v>
      </c>
      <c r="B487" s="191"/>
      <c r="C487" s="191"/>
      <c r="D487" s="191"/>
      <c r="E487" s="44">
        <v>906</v>
      </c>
      <c r="F487" s="44" t="s">
        <v>144</v>
      </c>
      <c r="G487" s="62">
        <v>1400023210</v>
      </c>
      <c r="H487" s="56">
        <v>247</v>
      </c>
      <c r="I487" s="56"/>
      <c r="J487" s="57">
        <f>SUMIFS(техфайл!$H$7:$H$4325,техфайл!$D$7:$D$4325,F487,техфайл!$E$7:$E$4325,G487,техфайл!$F$7:$F$4325,H487,техфайл!$A$7:$A$4325,A487)</f>
        <v>0</v>
      </c>
      <c r="K487" s="57"/>
      <c r="L487" s="56">
        <v>223</v>
      </c>
      <c r="M487" s="89" t="s">
        <v>132</v>
      </c>
      <c r="N487" s="57">
        <f>SUMIFS(техфайл!$H$7:$H$4325,техфайл!$D$7:$D$4325,F487,техфайл!$E$7:$E$4325,G487,техфайл!$F$7:$F$4325,H487,техфайл!$G$7:$G$4325,L487,техфайл!$A$7:$A$4325,A487,техфайл!$K$7:$K$4325,M487)</f>
        <v>0</v>
      </c>
      <c r="O487" s="43"/>
      <c r="P487" s="56" t="str">
        <f t="shared" si="28"/>
        <v>90607011400023210247</v>
      </c>
    </row>
    <row r="488" spans="1:16" hidden="1" x14ac:dyDescent="0.3">
      <c r="A488" s="82">
        <v>35063766</v>
      </c>
      <c r="B488" s="191"/>
      <c r="C488" s="191"/>
      <c r="D488" s="191"/>
      <c r="E488" s="44">
        <v>906</v>
      </c>
      <c r="F488" s="44" t="s">
        <v>144</v>
      </c>
      <c r="G488" s="62">
        <v>1400023210</v>
      </c>
      <c r="H488" s="56">
        <v>244</v>
      </c>
      <c r="I488" s="56"/>
      <c r="J488" s="57"/>
      <c r="K488" s="57"/>
      <c r="L488" s="56">
        <v>223</v>
      </c>
      <c r="M488" s="89" t="s">
        <v>133</v>
      </c>
      <c r="N488" s="57">
        <f>SUMIFS(техфайл!$H$7:$H$4325,техфайл!$D$7:$D$4325,F488,техфайл!$E$7:$E$4325,G488,техфайл!$F$7:$F$4325,H488,техфайл!$G$7:$G$4325,L488,техфайл!$A$7:$A$4325,A488,техфайл!$K$7:$K$4325,M488)</f>
        <v>0</v>
      </c>
      <c r="O488" s="43"/>
      <c r="P488" s="56" t="str">
        <f t="shared" si="28"/>
        <v>90607011400023210244</v>
      </c>
    </row>
    <row r="489" spans="1:16" hidden="1" x14ac:dyDescent="0.3">
      <c r="A489" s="82">
        <v>35063766</v>
      </c>
      <c r="B489" s="191"/>
      <c r="C489" s="191"/>
      <c r="D489" s="191"/>
      <c r="E489" s="44">
        <v>906</v>
      </c>
      <c r="F489" s="44" t="s">
        <v>144</v>
      </c>
      <c r="G489" s="62">
        <v>1400023210</v>
      </c>
      <c r="H489" s="56">
        <v>247</v>
      </c>
      <c r="I489" s="56"/>
      <c r="J489" s="57"/>
      <c r="K489" s="57"/>
      <c r="L489" s="56">
        <v>223</v>
      </c>
      <c r="M489" s="89" t="s">
        <v>134</v>
      </c>
      <c r="N489" s="57">
        <f>SUMIFS(техфайл!$H$7:$H$4325,техфайл!$D$7:$D$4325,F489,техфайл!$E$7:$E$4325,G489,техфайл!$F$7:$F$4325,H489,техфайл!$G$7:$G$4325,L489,техфайл!$A$7:$A$4325,A489,техфайл!$K$7:$K$4325,M489)</f>
        <v>0</v>
      </c>
      <c r="O489" s="43"/>
      <c r="P489" s="56" t="str">
        <f t="shared" si="28"/>
        <v>90607011400023210247</v>
      </c>
    </row>
    <row r="490" spans="1:16" hidden="1" x14ac:dyDescent="0.3">
      <c r="A490" s="82">
        <v>35063766</v>
      </c>
      <c r="B490" s="191"/>
      <c r="C490" s="191"/>
      <c r="D490" s="191"/>
      <c r="E490" s="44">
        <v>906</v>
      </c>
      <c r="F490" s="44" t="s">
        <v>144</v>
      </c>
      <c r="G490" s="62">
        <v>1400023210</v>
      </c>
      <c r="H490" s="56">
        <v>247</v>
      </c>
      <c r="I490" s="56"/>
      <c r="J490" s="57"/>
      <c r="K490" s="57"/>
      <c r="L490" s="56">
        <v>223</v>
      </c>
      <c r="M490" s="89" t="s">
        <v>135</v>
      </c>
      <c r="N490" s="57">
        <f>SUMIFS(техфайл!$H$7:$H$4325,техфайл!$D$7:$D$4325,F490,техфайл!$E$7:$E$4325,G490,техфайл!$F$7:$F$4325,H490,техфайл!$G$7:$G$4325,L490,техфайл!$A$7:$A$4325,A490,техфайл!$K$7:$K$4325,M490)</f>
        <v>0</v>
      </c>
      <c r="O490" s="43"/>
      <c r="P490" s="56" t="str">
        <f t="shared" si="28"/>
        <v>90607011400023210247</v>
      </c>
    </row>
    <row r="491" spans="1:16" hidden="1" x14ac:dyDescent="0.3">
      <c r="A491" s="82">
        <v>35063766</v>
      </c>
      <c r="B491" s="191"/>
      <c r="C491" s="191"/>
      <c r="D491" s="191"/>
      <c r="E491" s="44">
        <v>906</v>
      </c>
      <c r="F491" s="44" t="s">
        <v>144</v>
      </c>
      <c r="G491" s="62">
        <v>1400023210</v>
      </c>
      <c r="H491" s="56">
        <v>244</v>
      </c>
      <c r="I491" s="56"/>
      <c r="J491" s="57"/>
      <c r="K491" s="57"/>
      <c r="L491" s="56">
        <v>225</v>
      </c>
      <c r="M491" s="89" t="s">
        <v>131</v>
      </c>
      <c r="N491" s="57">
        <f>SUMIFS(техфайл!$H$7:$H$4325,техфайл!$D$7:$D$4325,F491,техфайл!$E$7:$E$4325,G491,техфайл!$F$7:$F$4325,H491,техфайл!$G$7:$G$4325,L491,техфайл!$A$7:$A$4325,A491,техфайл!$K$7:$K$4325,M491)</f>
        <v>0</v>
      </c>
      <c r="O491" s="43"/>
      <c r="P491" s="56" t="str">
        <f t="shared" si="28"/>
        <v>90607011400023210244</v>
      </c>
    </row>
    <row r="492" spans="1:16" hidden="1" x14ac:dyDescent="0.3">
      <c r="A492" s="82">
        <v>35063766</v>
      </c>
      <c r="B492" s="191"/>
      <c r="C492" s="191"/>
      <c r="D492" s="191"/>
      <c r="E492" s="44">
        <v>906</v>
      </c>
      <c r="F492" s="44" t="s">
        <v>144</v>
      </c>
      <c r="G492" s="62">
        <v>1400023210</v>
      </c>
      <c r="H492" s="56">
        <v>244</v>
      </c>
      <c r="I492" s="56"/>
      <c r="J492" s="57"/>
      <c r="K492" s="57"/>
      <c r="L492" s="56">
        <v>226</v>
      </c>
      <c r="M492" s="89" t="s">
        <v>131</v>
      </c>
      <c r="N492" s="57">
        <f>SUMIFS(техфайл!$H$7:$H$4325,техфайл!$D$7:$D$4325,F492,техфайл!$E$7:$E$4325,G492,техфайл!$F$7:$F$4325,H492,техфайл!$G$7:$G$4325,L492,техфайл!$A$7:$A$4325,A492,техфайл!$K$7:$K$4325,M492)</f>
        <v>0</v>
      </c>
      <c r="O492" s="43"/>
      <c r="P492" s="56" t="str">
        <f t="shared" si="28"/>
        <v>90607011400023210244</v>
      </c>
    </row>
    <row r="493" spans="1:16" hidden="1" x14ac:dyDescent="0.3">
      <c r="A493" s="82">
        <v>35063766</v>
      </c>
      <c r="B493" s="191"/>
      <c r="C493" s="191"/>
      <c r="D493" s="191"/>
      <c r="E493" s="44">
        <v>906</v>
      </c>
      <c r="F493" s="44" t="s">
        <v>144</v>
      </c>
      <c r="G493" s="62">
        <v>1400023210</v>
      </c>
      <c r="H493" s="56">
        <v>244</v>
      </c>
      <c r="I493" s="56"/>
      <c r="J493" s="57"/>
      <c r="K493" s="57"/>
      <c r="L493" s="56">
        <v>310</v>
      </c>
      <c r="M493" s="89" t="s">
        <v>136</v>
      </c>
      <c r="N493" s="57">
        <f>SUMIFS(техфайл!$H$7:$H$4325,техфайл!$D$7:$D$4325,F493,техфайл!$E$7:$E$4325,G493,техфайл!$F$7:$F$4325,H493,техфайл!$G$7:$G$4325,L493,техфайл!$A$7:$A$4325,A493,техфайл!$K$7:$K$4325,M493)</f>
        <v>0</v>
      </c>
      <c r="O493" s="43"/>
      <c r="P493" s="56" t="str">
        <f t="shared" si="28"/>
        <v>90607011400023210244</v>
      </c>
    </row>
    <row r="494" spans="1:16" hidden="1" x14ac:dyDescent="0.3">
      <c r="A494" s="82">
        <v>35063766</v>
      </c>
      <c r="B494" s="191"/>
      <c r="C494" s="191"/>
      <c r="D494" s="191"/>
      <c r="E494" s="44">
        <v>906</v>
      </c>
      <c r="F494" s="44" t="s">
        <v>144</v>
      </c>
      <c r="G494" s="62">
        <v>1400023210</v>
      </c>
      <c r="H494" s="56">
        <v>244</v>
      </c>
      <c r="I494" s="56"/>
      <c r="J494" s="57"/>
      <c r="K494" s="57"/>
      <c r="L494" s="56">
        <v>342</v>
      </c>
      <c r="M494" s="89" t="s">
        <v>137</v>
      </c>
      <c r="N494" s="57">
        <f>SUMIFS(техфайл!$H$7:$H$4325,техфайл!$D$7:$D$4325,F494,техфайл!$E$7:$E$4325,G494,техфайл!$F$7:$F$4325,H494,техфайл!$G$7:$G$4325,L494,техфайл!$A$7:$A$4325,A494,техфайл!$K$7:$K$4325,M494)</f>
        <v>0</v>
      </c>
      <c r="O494" s="43"/>
      <c r="P494" s="56" t="str">
        <f t="shared" si="28"/>
        <v>90607011400023210244</v>
      </c>
    </row>
    <row r="495" spans="1:16" hidden="1" x14ac:dyDescent="0.3">
      <c r="A495" s="82">
        <v>35063766</v>
      </c>
      <c r="B495" s="191"/>
      <c r="C495" s="191"/>
      <c r="D495" s="191"/>
      <c r="E495" s="44">
        <v>906</v>
      </c>
      <c r="F495" s="44" t="s">
        <v>144</v>
      </c>
      <c r="G495" s="62">
        <v>1400023210</v>
      </c>
      <c r="H495" s="56">
        <v>244</v>
      </c>
      <c r="I495" s="56"/>
      <c r="J495" s="57"/>
      <c r="K495" s="57"/>
      <c r="L495" s="56">
        <v>344</v>
      </c>
      <c r="M495" s="89" t="s">
        <v>136</v>
      </c>
      <c r="N495" s="57">
        <f>SUMIFS(техфайл!$H$7:$H$4325,техфайл!$D$7:$D$4325,F495,техфайл!$E$7:$E$4325,G495,техфайл!$F$7:$F$4325,H495,техфайл!$G$7:$G$4325,L495,техфайл!$A$7:$A$4325,A495,техфайл!$K$7:$K$4325,M495)</f>
        <v>0</v>
      </c>
      <c r="O495" s="43"/>
      <c r="P495" s="56" t="str">
        <f t="shared" si="28"/>
        <v>90607011400023210244</v>
      </c>
    </row>
    <row r="496" spans="1:16" hidden="1" x14ac:dyDescent="0.3">
      <c r="A496" s="82">
        <v>35063766</v>
      </c>
      <c r="B496" s="191"/>
      <c r="C496" s="191"/>
      <c r="D496" s="191"/>
      <c r="E496" s="44">
        <v>906</v>
      </c>
      <c r="F496" s="44" t="s">
        <v>144</v>
      </c>
      <c r="G496" s="62">
        <v>1400023210</v>
      </c>
      <c r="H496" s="56">
        <v>244</v>
      </c>
      <c r="I496" s="56"/>
      <c r="J496" s="57"/>
      <c r="K496" s="57"/>
      <c r="L496" s="56">
        <v>346</v>
      </c>
      <c r="M496" s="89" t="s">
        <v>136</v>
      </c>
      <c r="N496" s="57">
        <f>SUMIFS(техфайл!$H$7:$H$4325,техфайл!$D$7:$D$4325,F496,техфайл!$E$7:$E$4325,G496,техфайл!$F$7:$F$4325,H496,техфайл!$G$7:$G$4325,L496,техфайл!$A$7:$A$4325,A496,техфайл!$K$7:$K$4325,M496)</f>
        <v>0</v>
      </c>
      <c r="O496" s="43"/>
      <c r="P496" s="56" t="str">
        <f t="shared" si="28"/>
        <v>90607011400023210244</v>
      </c>
    </row>
    <row r="497" spans="1:16" hidden="1" x14ac:dyDescent="0.3">
      <c r="A497" s="82">
        <v>35063766</v>
      </c>
      <c r="B497" s="191"/>
      <c r="C497" s="191"/>
      <c r="D497" s="191"/>
      <c r="E497" s="44">
        <v>906</v>
      </c>
      <c r="F497" s="44" t="s">
        <v>144</v>
      </c>
      <c r="G497" s="62">
        <v>1400023210</v>
      </c>
      <c r="H497" s="56">
        <v>851</v>
      </c>
      <c r="I497" s="56"/>
      <c r="J497" s="57">
        <f>SUMIFS(техфайл!$H$7:$H$4325,техфайл!$D$7:$D$4325,F497,техфайл!$E$7:$E$4325,G497,техфайл!$F$7:$F$4325,H497,техфайл!$A$7:$A$4325,A497)</f>
        <v>0</v>
      </c>
      <c r="K497" s="57"/>
      <c r="L497" s="56">
        <v>291</v>
      </c>
      <c r="M497" s="89" t="s">
        <v>138</v>
      </c>
      <c r="N497" s="57">
        <f>SUMIFS(техфайл!$H$7:$H$4325,техфайл!$D$7:$D$4325,F497,техфайл!$E$7:$E$4325,G497,техфайл!$F$7:$F$4325,H497,техфайл!$G$7:$G$4325,L497,техфайл!$A$7:$A$4325,A497,техфайл!$K$7:$K$4325,M497)</f>
        <v>0</v>
      </c>
      <c r="O497" s="43"/>
      <c r="P497" s="56" t="str">
        <f t="shared" si="28"/>
        <v>90607011400023210851</v>
      </c>
    </row>
    <row r="498" spans="1:16" hidden="1" x14ac:dyDescent="0.3">
      <c r="A498" s="82">
        <v>35063766</v>
      </c>
      <c r="B498" s="191"/>
      <c r="C498" s="191"/>
      <c r="D498" s="191"/>
      <c r="E498" s="44">
        <v>906</v>
      </c>
      <c r="F498" s="44" t="s">
        <v>174</v>
      </c>
      <c r="G498" s="62">
        <v>1400005000</v>
      </c>
      <c r="H498" s="56">
        <v>112</v>
      </c>
      <c r="I498" s="56"/>
      <c r="J498" s="57">
        <f>SUMIFS(техфайл!$H$7:$H$4325,техфайл!$D$7:$D$4325,F498,техфайл!$E$7:$E$4325,G498,техфайл!$F$7:$F$4325,H498,техфайл!$A$7:$A$4325,A498)</f>
        <v>0</v>
      </c>
      <c r="K498" s="57"/>
      <c r="L498" s="56">
        <v>212</v>
      </c>
      <c r="M498" s="89" t="s">
        <v>175</v>
      </c>
      <c r="N498" s="57">
        <f>SUMIFS(техфайл!$H$7:$H$4325,техфайл!$D$7:$D$4325,F498,техфайл!$E$7:$E$4325,G498,техфайл!$F$7:$F$4325,H498,техфайл!$G$7:$G$4325,L498,техфайл!$A$7:$A$4325,A498,техфайл!$K$7:$K$4325,M498)</f>
        <v>0</v>
      </c>
      <c r="O498" s="43"/>
      <c r="P498" s="56" t="str">
        <f t="shared" si="28"/>
        <v>90607051400005000112</v>
      </c>
    </row>
    <row r="499" spans="1:16" hidden="1" x14ac:dyDescent="0.3">
      <c r="A499" s="82">
        <v>35063766</v>
      </c>
      <c r="B499" s="192"/>
      <c r="C499" s="192"/>
      <c r="D499" s="192"/>
      <c r="E499" s="44">
        <v>906</v>
      </c>
      <c r="F499" s="44" t="s">
        <v>174</v>
      </c>
      <c r="G499" s="62">
        <v>1400005000</v>
      </c>
      <c r="H499" s="56">
        <v>244</v>
      </c>
      <c r="I499" s="56"/>
      <c r="J499" s="57">
        <f>SUMIFS(техфайл!$H$7:$H$4325,техфайл!$D$7:$D$4325,F499,техфайл!$E$7:$E$4325,G499,техфайл!$F$7:$F$4325,H499,техфайл!$A$7:$A$4325,A499)</f>
        <v>0</v>
      </c>
      <c r="K499" s="57"/>
      <c r="L499" s="56">
        <v>226</v>
      </c>
      <c r="M499" s="89" t="s">
        <v>175</v>
      </c>
      <c r="N499" s="57">
        <f>SUMIFS(техфайл!$H$7:$H$4325,техфайл!$D$7:$D$4325,F499,техфайл!$E$7:$E$4325,G499,техфайл!$F$7:$F$4325,H499,техфайл!$G$7:$G$4325,L499,техфайл!$A$7:$A$4325,A499,техфайл!$K$7:$K$4325,M499)</f>
        <v>0</v>
      </c>
      <c r="O499" s="43"/>
      <c r="P499" s="56" t="str">
        <f t="shared" si="28"/>
        <v>90607051400005000244</v>
      </c>
    </row>
    <row r="500" spans="1:16" ht="18.75" hidden="1" customHeight="1" x14ac:dyDescent="0.3">
      <c r="A500" s="82">
        <v>35783083</v>
      </c>
      <c r="B500" s="190" t="s">
        <v>502</v>
      </c>
      <c r="C500" s="190" t="s">
        <v>377</v>
      </c>
      <c r="D500" s="190" t="str">
        <f>VLOOKUP($A500, Учреждения!$B$4:$F$292, 3, FALSE)</f>
        <v>МБДОУ Г. ГОРЛОВКИ № 100 «СВЕТЛЯЧОК»</v>
      </c>
      <c r="E500" s="81" t="s">
        <v>140</v>
      </c>
      <c r="F500" s="81" t="s">
        <v>140</v>
      </c>
      <c r="G500" s="81" t="s">
        <v>140</v>
      </c>
      <c r="H500" s="81" t="s">
        <v>140</v>
      </c>
      <c r="I500" s="81" t="s">
        <v>140</v>
      </c>
      <c r="J500" s="81" t="s">
        <v>140</v>
      </c>
      <c r="K500" s="80">
        <f>SUM(J501:J517)</f>
        <v>0</v>
      </c>
      <c r="L500" s="56"/>
      <c r="M500" s="89"/>
      <c r="N500" s="57"/>
      <c r="O500" s="43"/>
      <c r="P500" s="85"/>
    </row>
    <row r="501" spans="1:16" ht="18.75" hidden="1" customHeight="1" x14ac:dyDescent="0.3">
      <c r="A501" s="82">
        <v>35783083</v>
      </c>
      <c r="B501" s="191"/>
      <c r="C501" s="191"/>
      <c r="D501" s="191"/>
      <c r="E501" s="44">
        <v>906</v>
      </c>
      <c r="F501" s="44" t="s">
        <v>144</v>
      </c>
      <c r="G501" s="62">
        <v>1400023210</v>
      </c>
      <c r="H501" s="56" t="s">
        <v>168</v>
      </c>
      <c r="I501" s="56"/>
      <c r="J501" s="57">
        <f>SUMIFS(техфайл!$H$7:$H$4325,техфайл!$D$7:$D$4325,F501,техфайл!$E$7:$E$4325,G501,техфайл!$F$7:$F$4325,H501,техфайл!$A$7:$A$4325,A501)</f>
        <v>0</v>
      </c>
      <c r="K501" s="57"/>
      <c r="L501" s="56">
        <v>211</v>
      </c>
      <c r="M501" s="89" t="s">
        <v>172</v>
      </c>
      <c r="N501" s="57">
        <f>SUMIFS(техфайл!$H$7:$H$4325,техфайл!$D$7:$D$4325,F501,техфайл!$E$7:$E$4325,G501,техфайл!$F$7:$F$4325,H501,техфайл!$G$7:$G$4325,L501,техфайл!$A$7:$A$4325,A501,техфайл!$K$7:$K$4325,M501)+SUMIFS(техфайл!$H$7:$H$4325,техфайл!$D$7:$D$4325,F501,техфайл!$E$7:$E$4325,G501,техфайл!$F$7:$F$4325,H501,техфайл!$G$7:$G$4325,266,техфайл!$A$7:$A$4325,A501,техфайл!$K$7:$K$4325,M501)</f>
        <v>0</v>
      </c>
      <c r="O501" s="43"/>
      <c r="P501" s="56" t="str">
        <f t="shared" ref="P501:P517" si="29">E501&amp;F501&amp;SUBSTITUTE(G501," ","")&amp;H501</f>
        <v>90607011400023210111</v>
      </c>
    </row>
    <row r="502" spans="1:16" hidden="1" x14ac:dyDescent="0.3">
      <c r="A502" s="82">
        <v>35783083</v>
      </c>
      <c r="B502" s="191"/>
      <c r="C502" s="191"/>
      <c r="D502" s="191"/>
      <c r="E502" s="44">
        <v>906</v>
      </c>
      <c r="F502" s="44" t="s">
        <v>144</v>
      </c>
      <c r="G502" s="62">
        <v>1400023210</v>
      </c>
      <c r="H502" s="56" t="s">
        <v>170</v>
      </c>
      <c r="I502" s="56"/>
      <c r="J502" s="57">
        <f>SUMIFS(техфайл!$H$7:$H$4325,техфайл!$D$7:$D$4325,F502,техфайл!$E$7:$E$4325,G502,техфайл!$F$7:$F$4325,H502,техфайл!$A$7:$A$4325,A502)</f>
        <v>0</v>
      </c>
      <c r="K502" s="57"/>
      <c r="L502" s="56">
        <v>213</v>
      </c>
      <c r="M502" s="89" t="s">
        <v>173</v>
      </c>
      <c r="N502" s="57">
        <f>SUMIFS(техфайл!$H$7:$H$4325,техфайл!$D$7:$D$4325,F502,техфайл!$E$7:$E$4325,G502,техфайл!$F$7:$F$4325,H502,техфайл!$G$7:$G$4325,L502,техфайл!$A$7:$A$4325,A502,техфайл!$K$7:$K$4325,M502)</f>
        <v>0</v>
      </c>
      <c r="O502" s="43"/>
      <c r="P502" s="56" t="str">
        <f t="shared" si="29"/>
        <v>90607011400023210119</v>
      </c>
    </row>
    <row r="503" spans="1:16" hidden="1" x14ac:dyDescent="0.3">
      <c r="A503" s="82">
        <v>35783083</v>
      </c>
      <c r="B503" s="191"/>
      <c r="C503" s="191"/>
      <c r="D503" s="191"/>
      <c r="E503" s="44">
        <v>906</v>
      </c>
      <c r="F503" s="44" t="s">
        <v>144</v>
      </c>
      <c r="G503" s="62">
        <v>1400023210</v>
      </c>
      <c r="H503" s="56">
        <v>244</v>
      </c>
      <c r="I503" s="56"/>
      <c r="J503" s="57">
        <f>SUMIFS(техфайл!$H$7:$H$4325,техфайл!$D$7:$D$4325,F503,техфайл!$E$7:$E$4325,G503,техфайл!$F$7:$F$4325,H503,техфайл!$A$7:$A$4325,A503)</f>
        <v>0</v>
      </c>
      <c r="K503" s="57"/>
      <c r="L503" s="56">
        <v>221</v>
      </c>
      <c r="M503" s="89" t="s">
        <v>131</v>
      </c>
      <c r="N503" s="57">
        <f>SUMIFS(техфайл!$H$7:$H$4325,техфайл!$D$7:$D$4325,F503,техфайл!$E$7:$E$4325,G503,техфайл!$F$7:$F$4325,H503,техфайл!$G$7:$G$4325,L503,техфайл!$A$7:$A$4325,A503,техфайл!$K$7:$K$4325,M503)</f>
        <v>0</v>
      </c>
      <c r="O503" s="43"/>
      <c r="P503" s="56" t="str">
        <f t="shared" si="29"/>
        <v>90607011400023210244</v>
      </c>
    </row>
    <row r="504" spans="1:16" hidden="1" x14ac:dyDescent="0.3">
      <c r="A504" s="82">
        <v>35783083</v>
      </c>
      <c r="B504" s="191"/>
      <c r="C504" s="191"/>
      <c r="D504" s="191"/>
      <c r="E504" s="44">
        <v>906</v>
      </c>
      <c r="F504" s="44" t="s">
        <v>144</v>
      </c>
      <c r="G504" s="62">
        <v>1400023210</v>
      </c>
      <c r="H504" s="56">
        <v>247</v>
      </c>
      <c r="I504" s="56"/>
      <c r="J504" s="57">
        <f>SUMIFS(техфайл!$H$7:$H$4325,техфайл!$D$7:$D$4325,F504,техфайл!$E$7:$E$4325,G504,техфайл!$F$7:$F$4325,H504,техфайл!$A$7:$A$4325,A504)</f>
        <v>0</v>
      </c>
      <c r="K504" s="57"/>
      <c r="L504" s="56">
        <v>223</v>
      </c>
      <c r="M504" s="89" t="s">
        <v>132</v>
      </c>
      <c r="N504" s="57">
        <f>SUMIFS(техфайл!$H$7:$H$4325,техфайл!$D$7:$D$4325,F504,техфайл!$E$7:$E$4325,G504,техфайл!$F$7:$F$4325,H504,техфайл!$G$7:$G$4325,L504,техфайл!$A$7:$A$4325,A504,техфайл!$K$7:$K$4325,M504)</f>
        <v>0</v>
      </c>
      <c r="O504" s="43"/>
      <c r="P504" s="56" t="str">
        <f t="shared" si="29"/>
        <v>90607011400023210247</v>
      </c>
    </row>
    <row r="505" spans="1:16" hidden="1" x14ac:dyDescent="0.3">
      <c r="A505" s="82">
        <v>35783083</v>
      </c>
      <c r="B505" s="191"/>
      <c r="C505" s="191"/>
      <c r="D505" s="191"/>
      <c r="E505" s="44">
        <v>906</v>
      </c>
      <c r="F505" s="44" t="s">
        <v>144</v>
      </c>
      <c r="G505" s="62">
        <v>1400023210</v>
      </c>
      <c r="H505" s="56">
        <v>244</v>
      </c>
      <c r="I505" s="56"/>
      <c r="J505" s="57"/>
      <c r="K505" s="57"/>
      <c r="L505" s="56">
        <v>223</v>
      </c>
      <c r="M505" s="89" t="s">
        <v>133</v>
      </c>
      <c r="N505" s="57">
        <f>SUMIFS(техфайл!$H$7:$H$4325,техфайл!$D$7:$D$4325,F505,техфайл!$E$7:$E$4325,G505,техфайл!$F$7:$F$4325,H505,техфайл!$G$7:$G$4325,L505,техфайл!$A$7:$A$4325,A505,техфайл!$K$7:$K$4325,M505)</f>
        <v>0</v>
      </c>
      <c r="O505" s="43"/>
      <c r="P505" s="56" t="str">
        <f t="shared" si="29"/>
        <v>90607011400023210244</v>
      </c>
    </row>
    <row r="506" spans="1:16" hidden="1" x14ac:dyDescent="0.3">
      <c r="A506" s="82">
        <v>35783083</v>
      </c>
      <c r="B506" s="191"/>
      <c r="C506" s="191"/>
      <c r="D506" s="191"/>
      <c r="E506" s="44">
        <v>906</v>
      </c>
      <c r="F506" s="44" t="s">
        <v>144</v>
      </c>
      <c r="G506" s="62">
        <v>1400023210</v>
      </c>
      <c r="H506" s="56">
        <v>247</v>
      </c>
      <c r="I506" s="56"/>
      <c r="J506" s="57"/>
      <c r="K506" s="57"/>
      <c r="L506" s="56">
        <v>223</v>
      </c>
      <c r="M506" s="89" t="s">
        <v>134</v>
      </c>
      <c r="N506" s="57">
        <f>SUMIFS(техфайл!$H$7:$H$4325,техфайл!$D$7:$D$4325,F506,техфайл!$E$7:$E$4325,G506,техфайл!$F$7:$F$4325,H506,техфайл!$G$7:$G$4325,L506,техфайл!$A$7:$A$4325,A506,техфайл!$K$7:$K$4325,M506)</f>
        <v>0</v>
      </c>
      <c r="O506" s="43"/>
      <c r="P506" s="56" t="str">
        <f t="shared" si="29"/>
        <v>90607011400023210247</v>
      </c>
    </row>
    <row r="507" spans="1:16" hidden="1" x14ac:dyDescent="0.3">
      <c r="A507" s="82">
        <v>35783083</v>
      </c>
      <c r="B507" s="191"/>
      <c r="C507" s="191"/>
      <c r="D507" s="191"/>
      <c r="E507" s="44">
        <v>906</v>
      </c>
      <c r="F507" s="44" t="s">
        <v>144</v>
      </c>
      <c r="G507" s="62">
        <v>1400023210</v>
      </c>
      <c r="H507" s="56">
        <v>247</v>
      </c>
      <c r="I507" s="56"/>
      <c r="J507" s="57"/>
      <c r="K507" s="57"/>
      <c r="L507" s="56">
        <v>223</v>
      </c>
      <c r="M507" s="89" t="s">
        <v>135</v>
      </c>
      <c r="N507" s="57">
        <f>SUMIFS(техфайл!$H$7:$H$4325,техфайл!$D$7:$D$4325,F507,техфайл!$E$7:$E$4325,G507,техфайл!$F$7:$F$4325,H507,техфайл!$G$7:$G$4325,L507,техфайл!$A$7:$A$4325,A507,техфайл!$K$7:$K$4325,M507)</f>
        <v>0</v>
      </c>
      <c r="O507" s="43"/>
      <c r="P507" s="56" t="str">
        <f t="shared" si="29"/>
        <v>90607011400023210247</v>
      </c>
    </row>
    <row r="508" spans="1:16" hidden="1" x14ac:dyDescent="0.3">
      <c r="A508" s="82">
        <v>35783083</v>
      </c>
      <c r="B508" s="191"/>
      <c r="C508" s="191"/>
      <c r="D508" s="191"/>
      <c r="E508" s="44">
        <v>906</v>
      </c>
      <c r="F508" s="44" t="s">
        <v>144</v>
      </c>
      <c r="G508" s="62">
        <v>1400023210</v>
      </c>
      <c r="H508" s="56">
        <v>244</v>
      </c>
      <c r="I508" s="56"/>
      <c r="J508" s="57"/>
      <c r="K508" s="57"/>
      <c r="L508" s="56">
        <v>223</v>
      </c>
      <c r="M508" s="89" t="s">
        <v>131</v>
      </c>
      <c r="N508" s="57">
        <f>SUMIFS(техфайл!$H$7:$H$4325,техфайл!$D$7:$D$4325,F508,техфайл!$E$7:$E$4325,G508,техфайл!$F$7:$F$4325,H508,техфайл!$G$7:$G$4325,L508,техфайл!$A$7:$A$4325,A508,техфайл!$K$7:$K$4325,M508)</f>
        <v>0</v>
      </c>
      <c r="O508" s="43"/>
      <c r="P508" s="56" t="str">
        <f t="shared" si="29"/>
        <v>90607011400023210244</v>
      </c>
    </row>
    <row r="509" spans="1:16" hidden="1" x14ac:dyDescent="0.3">
      <c r="A509" s="82">
        <v>35783083</v>
      </c>
      <c r="B509" s="191"/>
      <c r="C509" s="191"/>
      <c r="D509" s="191"/>
      <c r="E509" s="44">
        <v>906</v>
      </c>
      <c r="F509" s="44" t="s">
        <v>144</v>
      </c>
      <c r="G509" s="62">
        <v>1400023210</v>
      </c>
      <c r="H509" s="56">
        <v>244</v>
      </c>
      <c r="I509" s="56"/>
      <c r="J509" s="57"/>
      <c r="K509" s="57"/>
      <c r="L509" s="56">
        <v>225</v>
      </c>
      <c r="M509" s="89" t="s">
        <v>131</v>
      </c>
      <c r="N509" s="57">
        <f>SUMIFS(техфайл!$H$7:$H$4325,техфайл!$D$7:$D$4325,F509,техфайл!$E$7:$E$4325,G509,техфайл!$F$7:$F$4325,H509,техфайл!$G$7:$G$4325,L509,техфайл!$A$7:$A$4325,A509,техфайл!$K$7:$K$4325,M509)</f>
        <v>0</v>
      </c>
      <c r="O509" s="43"/>
      <c r="P509" s="56" t="str">
        <f t="shared" si="29"/>
        <v>90607011400023210244</v>
      </c>
    </row>
    <row r="510" spans="1:16" hidden="1" x14ac:dyDescent="0.3">
      <c r="A510" s="82">
        <v>35783083</v>
      </c>
      <c r="B510" s="191"/>
      <c r="C510" s="191"/>
      <c r="D510" s="191"/>
      <c r="E510" s="44">
        <v>906</v>
      </c>
      <c r="F510" s="44" t="s">
        <v>144</v>
      </c>
      <c r="G510" s="62">
        <v>1400023210</v>
      </c>
      <c r="H510" s="56">
        <v>244</v>
      </c>
      <c r="I510" s="56"/>
      <c r="J510" s="57"/>
      <c r="K510" s="57"/>
      <c r="L510" s="56">
        <v>226</v>
      </c>
      <c r="M510" s="89" t="s">
        <v>131</v>
      </c>
      <c r="N510" s="57">
        <f>SUMIFS(техфайл!$H$7:$H$4325,техфайл!$D$7:$D$4325,F510,техфайл!$E$7:$E$4325,G510,техфайл!$F$7:$F$4325,H510,техфайл!$G$7:$G$4325,L510,техфайл!$A$7:$A$4325,A510,техфайл!$K$7:$K$4325,M510)</f>
        <v>0</v>
      </c>
      <c r="O510" s="43"/>
      <c r="P510" s="56" t="str">
        <f t="shared" si="29"/>
        <v>90607011400023210244</v>
      </c>
    </row>
    <row r="511" spans="1:16" hidden="1" x14ac:dyDescent="0.3">
      <c r="A511" s="82">
        <v>35783083</v>
      </c>
      <c r="B511" s="191"/>
      <c r="C511" s="191"/>
      <c r="D511" s="191"/>
      <c r="E511" s="44">
        <v>906</v>
      </c>
      <c r="F511" s="44" t="s">
        <v>144</v>
      </c>
      <c r="G511" s="62">
        <v>1400023210</v>
      </c>
      <c r="H511" s="56">
        <v>244</v>
      </c>
      <c r="I511" s="56"/>
      <c r="J511" s="57"/>
      <c r="K511" s="57"/>
      <c r="L511" s="56">
        <v>310</v>
      </c>
      <c r="M511" s="89" t="s">
        <v>136</v>
      </c>
      <c r="N511" s="57">
        <f>SUMIFS(техфайл!$H$7:$H$4325,техфайл!$D$7:$D$4325,F511,техфайл!$E$7:$E$4325,G511,техфайл!$F$7:$F$4325,H511,техфайл!$G$7:$G$4325,L511,техфайл!$A$7:$A$4325,A511,техфайл!$K$7:$K$4325,M511)</f>
        <v>0</v>
      </c>
      <c r="O511" s="43"/>
      <c r="P511" s="56" t="str">
        <f t="shared" si="29"/>
        <v>90607011400023210244</v>
      </c>
    </row>
    <row r="512" spans="1:16" hidden="1" x14ac:dyDescent="0.3">
      <c r="A512" s="82">
        <v>35783083</v>
      </c>
      <c r="B512" s="191"/>
      <c r="C512" s="191"/>
      <c r="D512" s="191"/>
      <c r="E512" s="44">
        <v>906</v>
      </c>
      <c r="F512" s="44" t="s">
        <v>144</v>
      </c>
      <c r="G512" s="62">
        <v>1400023210</v>
      </c>
      <c r="H512" s="56">
        <v>244</v>
      </c>
      <c r="I512" s="56"/>
      <c r="J512" s="57"/>
      <c r="K512" s="57"/>
      <c r="L512" s="56">
        <v>342</v>
      </c>
      <c r="M512" s="89" t="s">
        <v>137</v>
      </c>
      <c r="N512" s="57">
        <f>SUMIFS(техфайл!$H$7:$H$4325,техфайл!$D$7:$D$4325,F512,техфайл!$E$7:$E$4325,G512,техфайл!$F$7:$F$4325,H512,техфайл!$G$7:$G$4325,L512,техфайл!$A$7:$A$4325,A512,техфайл!$K$7:$K$4325,M512)</f>
        <v>0</v>
      </c>
      <c r="O512" s="43"/>
      <c r="P512" s="56" t="str">
        <f t="shared" si="29"/>
        <v>90607011400023210244</v>
      </c>
    </row>
    <row r="513" spans="1:16" hidden="1" x14ac:dyDescent="0.3">
      <c r="A513" s="82">
        <v>35783083</v>
      </c>
      <c r="B513" s="191"/>
      <c r="C513" s="191"/>
      <c r="D513" s="191"/>
      <c r="E513" s="44">
        <v>906</v>
      </c>
      <c r="F513" s="44" t="s">
        <v>144</v>
      </c>
      <c r="G513" s="62">
        <v>1400023210</v>
      </c>
      <c r="H513" s="56">
        <v>244</v>
      </c>
      <c r="I513" s="56"/>
      <c r="J513" s="57"/>
      <c r="K513" s="57"/>
      <c r="L513" s="56">
        <v>344</v>
      </c>
      <c r="M513" s="89" t="s">
        <v>136</v>
      </c>
      <c r="N513" s="57">
        <f>SUMIFS(техфайл!$H$7:$H$4325,техфайл!$D$7:$D$4325,F513,техфайл!$E$7:$E$4325,G513,техфайл!$F$7:$F$4325,H513,техфайл!$G$7:$G$4325,L513,техфайл!$A$7:$A$4325,A513,техфайл!$K$7:$K$4325,M513)</f>
        <v>0</v>
      </c>
      <c r="O513" s="43"/>
      <c r="P513" s="56" t="str">
        <f t="shared" si="29"/>
        <v>90607011400023210244</v>
      </c>
    </row>
    <row r="514" spans="1:16" hidden="1" x14ac:dyDescent="0.3">
      <c r="A514" s="82">
        <v>35783083</v>
      </c>
      <c r="B514" s="191"/>
      <c r="C514" s="191"/>
      <c r="D514" s="191"/>
      <c r="E514" s="44">
        <v>906</v>
      </c>
      <c r="F514" s="44" t="s">
        <v>144</v>
      </c>
      <c r="G514" s="62">
        <v>1400023210</v>
      </c>
      <c r="H514" s="56">
        <v>244</v>
      </c>
      <c r="I514" s="56"/>
      <c r="J514" s="57"/>
      <c r="K514" s="57"/>
      <c r="L514" s="56">
        <v>346</v>
      </c>
      <c r="M514" s="89" t="s">
        <v>136</v>
      </c>
      <c r="N514" s="57">
        <f>SUMIFS(техфайл!$H$7:$H$4325,техфайл!$D$7:$D$4325,F514,техфайл!$E$7:$E$4325,G514,техфайл!$F$7:$F$4325,H514,техфайл!$G$7:$G$4325,L514,техфайл!$A$7:$A$4325,A514,техфайл!$K$7:$K$4325,M514)</f>
        <v>0</v>
      </c>
      <c r="O514" s="43"/>
      <c r="P514" s="56" t="str">
        <f t="shared" si="29"/>
        <v>90607011400023210244</v>
      </c>
    </row>
    <row r="515" spans="1:16" hidden="1" x14ac:dyDescent="0.3">
      <c r="A515" s="82">
        <v>35783083</v>
      </c>
      <c r="B515" s="191"/>
      <c r="C515" s="191"/>
      <c r="D515" s="191"/>
      <c r="E515" s="44">
        <v>906</v>
      </c>
      <c r="F515" s="44" t="s">
        <v>144</v>
      </c>
      <c r="G515" s="62">
        <v>1400023210</v>
      </c>
      <c r="H515" s="56">
        <v>851</v>
      </c>
      <c r="I515" s="56"/>
      <c r="J515" s="57">
        <f>SUMIFS(техфайл!$H$7:$H$4325,техфайл!$D$7:$D$4325,F515,техфайл!$E$7:$E$4325,G515,техфайл!$F$7:$F$4325,H515,техфайл!$A$7:$A$4325,A515)</f>
        <v>0</v>
      </c>
      <c r="K515" s="57"/>
      <c r="L515" s="56">
        <v>291</v>
      </c>
      <c r="M515" s="89" t="s">
        <v>138</v>
      </c>
      <c r="N515" s="57">
        <f>SUMIFS(техфайл!$H$7:$H$4325,техфайл!$D$7:$D$4325,F515,техфайл!$E$7:$E$4325,G515,техфайл!$F$7:$F$4325,H515,техфайл!$G$7:$G$4325,L515,техфайл!$A$7:$A$4325,A515,техфайл!$K$7:$K$4325,M515)</f>
        <v>0</v>
      </c>
      <c r="O515" s="43"/>
      <c r="P515" s="56" t="str">
        <f t="shared" si="29"/>
        <v>90607011400023210851</v>
      </c>
    </row>
    <row r="516" spans="1:16" hidden="1" x14ac:dyDescent="0.3">
      <c r="A516" s="82">
        <v>35783083</v>
      </c>
      <c r="B516" s="191"/>
      <c r="C516" s="191"/>
      <c r="D516" s="191"/>
      <c r="E516" s="44">
        <v>906</v>
      </c>
      <c r="F516" s="44" t="s">
        <v>174</v>
      </c>
      <c r="G516" s="62">
        <v>1400005000</v>
      </c>
      <c r="H516" s="56">
        <v>112</v>
      </c>
      <c r="I516" s="56"/>
      <c r="J516" s="57">
        <f>SUMIFS(техфайл!$H$7:$H$4325,техфайл!$D$7:$D$4325,F516,техфайл!$E$7:$E$4325,G516,техфайл!$F$7:$F$4325,H516,техфайл!$A$7:$A$4325,A516)</f>
        <v>0</v>
      </c>
      <c r="K516" s="57"/>
      <c r="L516" s="56">
        <v>212</v>
      </c>
      <c r="M516" s="89" t="s">
        <v>175</v>
      </c>
      <c r="N516" s="57">
        <f>SUMIFS(техфайл!$H$7:$H$4325,техфайл!$D$7:$D$4325,F516,техфайл!$E$7:$E$4325,G516,техфайл!$F$7:$F$4325,H516,техфайл!$G$7:$G$4325,L516,техфайл!$A$7:$A$4325,A516,техфайл!$K$7:$K$4325,M516)</f>
        <v>0</v>
      </c>
      <c r="O516" s="43"/>
      <c r="P516" s="56" t="str">
        <f t="shared" si="29"/>
        <v>90607051400005000112</v>
      </c>
    </row>
    <row r="517" spans="1:16" hidden="1" x14ac:dyDescent="0.3">
      <c r="A517" s="82">
        <v>35783083</v>
      </c>
      <c r="B517" s="192"/>
      <c r="C517" s="192"/>
      <c r="D517" s="192"/>
      <c r="E517" s="44">
        <v>906</v>
      </c>
      <c r="F517" s="44" t="s">
        <v>174</v>
      </c>
      <c r="G517" s="62">
        <v>1400005000</v>
      </c>
      <c r="H517" s="56">
        <v>244</v>
      </c>
      <c r="I517" s="56"/>
      <c r="J517" s="57">
        <f>SUMIFS(техфайл!$H$7:$H$4325,техфайл!$D$7:$D$4325,F517,техфайл!$E$7:$E$4325,G517,техфайл!$F$7:$F$4325,H517,техфайл!$A$7:$A$4325,A517)</f>
        <v>0</v>
      </c>
      <c r="K517" s="57"/>
      <c r="L517" s="56">
        <v>226</v>
      </c>
      <c r="M517" s="89" t="s">
        <v>175</v>
      </c>
      <c r="N517" s="57">
        <f>SUMIFS(техфайл!$H$7:$H$4325,техфайл!$D$7:$D$4325,F517,техфайл!$E$7:$E$4325,G517,техфайл!$F$7:$F$4325,H517,техфайл!$G$7:$G$4325,L517,техфайл!$A$7:$A$4325,A517,техфайл!$K$7:$K$4325,M517)</f>
        <v>0</v>
      </c>
      <c r="O517" s="43"/>
      <c r="P517" s="56" t="str">
        <f t="shared" si="29"/>
        <v>90607051400005000244</v>
      </c>
    </row>
    <row r="518" spans="1:16" ht="18.75" hidden="1" customHeight="1" x14ac:dyDescent="0.3">
      <c r="A518" s="82">
        <v>35782949</v>
      </c>
      <c r="B518" s="190" t="s">
        <v>503</v>
      </c>
      <c r="C518" s="190" t="s">
        <v>378</v>
      </c>
      <c r="D518" s="190" t="str">
        <f>VLOOKUP($A518, Учреждения!$B$4:$F$292, 3, FALSE)</f>
        <v>ГКДОУ "ДЕТСКИЙ САД № 102 "ПОЧЕМУЧКИ" Г.О. ГОРЛОВКА" ДНР</v>
      </c>
      <c r="E518" s="81" t="s">
        <v>140</v>
      </c>
      <c r="F518" s="81" t="s">
        <v>140</v>
      </c>
      <c r="G518" s="81" t="s">
        <v>140</v>
      </c>
      <c r="H518" s="81" t="s">
        <v>140</v>
      </c>
      <c r="I518" s="81" t="s">
        <v>140</v>
      </c>
      <c r="J518" s="81" t="s">
        <v>140</v>
      </c>
      <c r="K518" s="80">
        <f>SUM(J519:J534)</f>
        <v>0</v>
      </c>
      <c r="L518" s="56"/>
      <c r="M518" s="89"/>
      <c r="N518" s="57"/>
      <c r="O518" s="43"/>
      <c r="P518" s="85"/>
    </row>
    <row r="519" spans="1:16" ht="18.75" hidden="1" customHeight="1" x14ac:dyDescent="0.3">
      <c r="A519" s="82">
        <v>35782949</v>
      </c>
      <c r="B519" s="191"/>
      <c r="C519" s="191"/>
      <c r="D519" s="191"/>
      <c r="E519" s="44">
        <v>906</v>
      </c>
      <c r="F519" s="44" t="s">
        <v>144</v>
      </c>
      <c r="G519" s="62">
        <v>1400023210</v>
      </c>
      <c r="H519" s="56" t="s">
        <v>168</v>
      </c>
      <c r="I519" s="56"/>
      <c r="J519" s="57">
        <f>SUMIFS(техфайл!$H$7:$H$4325,техфайл!$D$7:$D$4325,F519,техфайл!$E$7:$E$4325,G519,техфайл!$F$7:$F$4325,H519,техфайл!$A$7:$A$4325,A519)</f>
        <v>0</v>
      </c>
      <c r="K519" s="57"/>
      <c r="L519" s="56">
        <v>211</v>
      </c>
      <c r="M519" s="89" t="s">
        <v>172</v>
      </c>
      <c r="N519" s="57">
        <f>SUMIFS(техфайл!$H$7:$H$4325,техфайл!$D$7:$D$4325,F519,техфайл!$E$7:$E$4325,G519,техфайл!$F$7:$F$4325,H519,техфайл!$G$7:$G$4325,L519,техфайл!$A$7:$A$4325,A519,техфайл!$K$7:$K$4325,M519)+SUMIFS(техфайл!$H$7:$H$4325,техфайл!$D$7:$D$4325,F519,техфайл!$E$7:$E$4325,G519,техфайл!$F$7:$F$4325,H519,техфайл!$G$7:$G$4325,266,техфайл!$A$7:$A$4325,A519,техфайл!$K$7:$K$4325,M519)</f>
        <v>0</v>
      </c>
      <c r="O519" s="43"/>
      <c r="P519" s="56" t="str">
        <f t="shared" ref="P519:P534" si="30">E519&amp;F519&amp;SUBSTITUTE(G519," ","")&amp;H519</f>
        <v>90607011400023210111</v>
      </c>
    </row>
    <row r="520" spans="1:16" hidden="1" x14ac:dyDescent="0.3">
      <c r="A520" s="82">
        <v>35782949</v>
      </c>
      <c r="B520" s="191"/>
      <c r="C520" s="191"/>
      <c r="D520" s="191"/>
      <c r="E520" s="44">
        <v>906</v>
      </c>
      <c r="F520" s="44" t="s">
        <v>144</v>
      </c>
      <c r="G520" s="62">
        <v>1400023210</v>
      </c>
      <c r="H520" s="56" t="s">
        <v>170</v>
      </c>
      <c r="I520" s="56"/>
      <c r="J520" s="57">
        <f>SUMIFS(техфайл!$H$7:$H$4325,техфайл!$D$7:$D$4325,F520,техфайл!$E$7:$E$4325,G520,техфайл!$F$7:$F$4325,H520,техфайл!$A$7:$A$4325,A520)</f>
        <v>0</v>
      </c>
      <c r="K520" s="57"/>
      <c r="L520" s="56">
        <v>213</v>
      </c>
      <c r="M520" s="89" t="s">
        <v>173</v>
      </c>
      <c r="N520" s="57">
        <f>SUMIFS(техфайл!$H$7:$H$4325,техфайл!$D$7:$D$4325,F520,техфайл!$E$7:$E$4325,G520,техфайл!$F$7:$F$4325,H520,техфайл!$G$7:$G$4325,L520,техфайл!$A$7:$A$4325,A520,техфайл!$K$7:$K$4325,M520)</f>
        <v>0</v>
      </c>
      <c r="O520" s="43"/>
      <c r="P520" s="56" t="str">
        <f t="shared" si="30"/>
        <v>90607011400023210119</v>
      </c>
    </row>
    <row r="521" spans="1:16" hidden="1" x14ac:dyDescent="0.3">
      <c r="A521" s="82">
        <v>35782949</v>
      </c>
      <c r="B521" s="191"/>
      <c r="C521" s="191"/>
      <c r="D521" s="191"/>
      <c r="E521" s="44">
        <v>906</v>
      </c>
      <c r="F521" s="44" t="s">
        <v>144</v>
      </c>
      <c r="G521" s="62">
        <v>1400023210</v>
      </c>
      <c r="H521" s="56">
        <v>244</v>
      </c>
      <c r="I521" s="56"/>
      <c r="J521" s="57">
        <f>SUMIFS(техфайл!$H$7:$H$4325,техфайл!$D$7:$D$4325,F521,техфайл!$E$7:$E$4325,G521,техфайл!$F$7:$F$4325,H521,техфайл!$A$7:$A$4325,A521)</f>
        <v>0</v>
      </c>
      <c r="K521" s="57"/>
      <c r="L521" s="56">
        <v>221</v>
      </c>
      <c r="M521" s="89" t="s">
        <v>131</v>
      </c>
      <c r="N521" s="57">
        <f>SUMIFS(техфайл!$H$7:$H$4325,техфайл!$D$7:$D$4325,F521,техфайл!$E$7:$E$4325,G521,техфайл!$F$7:$F$4325,H521,техфайл!$G$7:$G$4325,L521,техфайл!$A$7:$A$4325,A521,техфайл!$K$7:$K$4325,M521)</f>
        <v>0</v>
      </c>
      <c r="O521" s="43"/>
      <c r="P521" s="56" t="str">
        <f t="shared" si="30"/>
        <v>90607011400023210244</v>
      </c>
    </row>
    <row r="522" spans="1:16" hidden="1" x14ac:dyDescent="0.3">
      <c r="A522" s="82">
        <v>35782949</v>
      </c>
      <c r="B522" s="191"/>
      <c r="C522" s="191"/>
      <c r="D522" s="191"/>
      <c r="E522" s="44">
        <v>906</v>
      </c>
      <c r="F522" s="44" t="s">
        <v>144</v>
      </c>
      <c r="G522" s="62">
        <v>1400023210</v>
      </c>
      <c r="H522" s="56">
        <v>247</v>
      </c>
      <c r="I522" s="56"/>
      <c r="J522" s="57">
        <f>SUMIFS(техфайл!$H$7:$H$4325,техфайл!$D$7:$D$4325,F522,техфайл!$E$7:$E$4325,G522,техфайл!$F$7:$F$4325,H522,техфайл!$A$7:$A$4325,A522)</f>
        <v>0</v>
      </c>
      <c r="K522" s="57"/>
      <c r="L522" s="56">
        <v>223</v>
      </c>
      <c r="M522" s="89" t="s">
        <v>132</v>
      </c>
      <c r="N522" s="57">
        <f>SUMIFS(техфайл!$H$7:$H$4325,техфайл!$D$7:$D$4325,F522,техфайл!$E$7:$E$4325,G522,техфайл!$F$7:$F$4325,H522,техфайл!$G$7:$G$4325,L522,техфайл!$A$7:$A$4325,A522,техфайл!$K$7:$K$4325,M522)</f>
        <v>0</v>
      </c>
      <c r="O522" s="43"/>
      <c r="P522" s="56" t="str">
        <f t="shared" si="30"/>
        <v>90607011400023210247</v>
      </c>
    </row>
    <row r="523" spans="1:16" hidden="1" x14ac:dyDescent="0.3">
      <c r="A523" s="82">
        <v>35782949</v>
      </c>
      <c r="B523" s="191"/>
      <c r="C523" s="191"/>
      <c r="D523" s="191"/>
      <c r="E523" s="44">
        <v>906</v>
      </c>
      <c r="F523" s="44" t="s">
        <v>144</v>
      </c>
      <c r="G523" s="62">
        <v>1400023210</v>
      </c>
      <c r="H523" s="56">
        <v>244</v>
      </c>
      <c r="I523" s="56"/>
      <c r="J523" s="57"/>
      <c r="K523" s="57"/>
      <c r="L523" s="56">
        <v>223</v>
      </c>
      <c r="M523" s="89" t="s">
        <v>133</v>
      </c>
      <c r="N523" s="57">
        <f>SUMIFS(техфайл!$H$7:$H$4325,техфайл!$D$7:$D$4325,F523,техфайл!$E$7:$E$4325,G523,техфайл!$F$7:$F$4325,H523,техфайл!$G$7:$G$4325,L523,техфайл!$A$7:$A$4325,A523,техфайл!$K$7:$K$4325,M523)</f>
        <v>0</v>
      </c>
      <c r="O523" s="43"/>
      <c r="P523" s="56" t="str">
        <f t="shared" si="30"/>
        <v>90607011400023210244</v>
      </c>
    </row>
    <row r="524" spans="1:16" hidden="1" x14ac:dyDescent="0.3">
      <c r="A524" s="82">
        <v>35782949</v>
      </c>
      <c r="B524" s="191"/>
      <c r="C524" s="191"/>
      <c r="D524" s="191"/>
      <c r="E524" s="44">
        <v>906</v>
      </c>
      <c r="F524" s="44" t="s">
        <v>144</v>
      </c>
      <c r="G524" s="62">
        <v>1400023210</v>
      </c>
      <c r="H524" s="56">
        <v>247</v>
      </c>
      <c r="I524" s="56"/>
      <c r="J524" s="57"/>
      <c r="K524" s="57"/>
      <c r="L524" s="56">
        <v>223</v>
      </c>
      <c r="M524" s="89" t="s">
        <v>134</v>
      </c>
      <c r="N524" s="57">
        <f>SUMIFS(техфайл!$H$7:$H$4325,техфайл!$D$7:$D$4325,F524,техфайл!$E$7:$E$4325,G524,техфайл!$F$7:$F$4325,H524,техфайл!$G$7:$G$4325,L524,техфайл!$A$7:$A$4325,A524,техфайл!$K$7:$K$4325,M524)</f>
        <v>0</v>
      </c>
      <c r="O524" s="43"/>
      <c r="P524" s="56" t="str">
        <f t="shared" si="30"/>
        <v>90607011400023210247</v>
      </c>
    </row>
    <row r="525" spans="1:16" hidden="1" x14ac:dyDescent="0.3">
      <c r="A525" s="82">
        <v>35782949</v>
      </c>
      <c r="B525" s="191"/>
      <c r="C525" s="191"/>
      <c r="D525" s="191"/>
      <c r="E525" s="44">
        <v>906</v>
      </c>
      <c r="F525" s="44" t="s">
        <v>144</v>
      </c>
      <c r="G525" s="62">
        <v>1400023210</v>
      </c>
      <c r="H525" s="56">
        <v>247</v>
      </c>
      <c r="I525" s="56"/>
      <c r="J525" s="57"/>
      <c r="K525" s="57"/>
      <c r="L525" s="56">
        <v>223</v>
      </c>
      <c r="M525" s="89" t="s">
        <v>135</v>
      </c>
      <c r="N525" s="57">
        <f>SUMIFS(техфайл!$H$7:$H$4325,техфайл!$D$7:$D$4325,F525,техфайл!$E$7:$E$4325,G525,техфайл!$F$7:$F$4325,H525,техфайл!$G$7:$G$4325,L525,техфайл!$A$7:$A$4325,A525,техфайл!$K$7:$K$4325,M525)</f>
        <v>0</v>
      </c>
      <c r="O525" s="43"/>
      <c r="P525" s="56" t="str">
        <f t="shared" si="30"/>
        <v>90607011400023210247</v>
      </c>
    </row>
    <row r="526" spans="1:16" hidden="1" x14ac:dyDescent="0.3">
      <c r="A526" s="82">
        <v>35782949</v>
      </c>
      <c r="B526" s="191"/>
      <c r="C526" s="191"/>
      <c r="D526" s="191"/>
      <c r="E526" s="44">
        <v>906</v>
      </c>
      <c r="F526" s="44" t="s">
        <v>144</v>
      </c>
      <c r="G526" s="62">
        <v>1400023210</v>
      </c>
      <c r="H526" s="56">
        <v>244</v>
      </c>
      <c r="I526" s="56"/>
      <c r="J526" s="57"/>
      <c r="K526" s="57"/>
      <c r="L526" s="56">
        <v>225</v>
      </c>
      <c r="M526" s="89" t="s">
        <v>131</v>
      </c>
      <c r="N526" s="57">
        <f>SUMIFS(техфайл!$H$7:$H$4325,техфайл!$D$7:$D$4325,F526,техфайл!$E$7:$E$4325,G526,техфайл!$F$7:$F$4325,H526,техфайл!$G$7:$G$4325,L526,техфайл!$A$7:$A$4325,A526,техфайл!$K$7:$K$4325,M526)</f>
        <v>0</v>
      </c>
      <c r="O526" s="43"/>
      <c r="P526" s="56" t="str">
        <f t="shared" si="30"/>
        <v>90607011400023210244</v>
      </c>
    </row>
    <row r="527" spans="1:16" hidden="1" x14ac:dyDescent="0.3">
      <c r="A527" s="82">
        <v>35782949</v>
      </c>
      <c r="B527" s="191"/>
      <c r="C527" s="191"/>
      <c r="D527" s="191"/>
      <c r="E527" s="44">
        <v>906</v>
      </c>
      <c r="F527" s="44" t="s">
        <v>144</v>
      </c>
      <c r="G527" s="62">
        <v>1400023210</v>
      </c>
      <c r="H527" s="56">
        <v>244</v>
      </c>
      <c r="I527" s="56"/>
      <c r="J527" s="57"/>
      <c r="K527" s="57"/>
      <c r="L527" s="56">
        <v>226</v>
      </c>
      <c r="M527" s="89" t="s">
        <v>131</v>
      </c>
      <c r="N527" s="57">
        <f>SUMIFS(техфайл!$H$7:$H$4325,техфайл!$D$7:$D$4325,F527,техфайл!$E$7:$E$4325,G527,техфайл!$F$7:$F$4325,H527,техфайл!$G$7:$G$4325,L527,техфайл!$A$7:$A$4325,A527,техфайл!$K$7:$K$4325,M527)</f>
        <v>0</v>
      </c>
      <c r="O527" s="43"/>
      <c r="P527" s="56" t="str">
        <f t="shared" si="30"/>
        <v>90607011400023210244</v>
      </c>
    </row>
    <row r="528" spans="1:16" hidden="1" x14ac:dyDescent="0.3">
      <c r="A528" s="82">
        <v>35782949</v>
      </c>
      <c r="B528" s="191"/>
      <c r="C528" s="191"/>
      <c r="D528" s="191"/>
      <c r="E528" s="44">
        <v>906</v>
      </c>
      <c r="F528" s="44" t="s">
        <v>144</v>
      </c>
      <c r="G528" s="62">
        <v>1400023210</v>
      </c>
      <c r="H528" s="56">
        <v>244</v>
      </c>
      <c r="I528" s="56"/>
      <c r="J528" s="57"/>
      <c r="K528" s="57"/>
      <c r="L528" s="56">
        <v>310</v>
      </c>
      <c r="M528" s="89" t="s">
        <v>136</v>
      </c>
      <c r="N528" s="57">
        <f>SUMIFS(техфайл!$H$7:$H$4325,техфайл!$D$7:$D$4325,F528,техфайл!$E$7:$E$4325,G528,техфайл!$F$7:$F$4325,H528,техфайл!$G$7:$G$4325,L528,техфайл!$A$7:$A$4325,A528,техфайл!$K$7:$K$4325,M528)</f>
        <v>0</v>
      </c>
      <c r="O528" s="43"/>
      <c r="P528" s="56" t="str">
        <f t="shared" si="30"/>
        <v>90607011400023210244</v>
      </c>
    </row>
    <row r="529" spans="1:16" hidden="1" x14ac:dyDescent="0.3">
      <c r="A529" s="82">
        <v>35782949</v>
      </c>
      <c r="B529" s="191"/>
      <c r="C529" s="191"/>
      <c r="D529" s="191"/>
      <c r="E529" s="44">
        <v>906</v>
      </c>
      <c r="F529" s="44" t="s">
        <v>144</v>
      </c>
      <c r="G529" s="62">
        <v>1400023210</v>
      </c>
      <c r="H529" s="56">
        <v>244</v>
      </c>
      <c r="I529" s="56"/>
      <c r="J529" s="57"/>
      <c r="K529" s="57"/>
      <c r="L529" s="56">
        <v>342</v>
      </c>
      <c r="M529" s="89" t="s">
        <v>137</v>
      </c>
      <c r="N529" s="57">
        <f>SUMIFS(техфайл!$H$7:$H$4325,техфайл!$D$7:$D$4325,F529,техфайл!$E$7:$E$4325,G529,техфайл!$F$7:$F$4325,H529,техфайл!$G$7:$G$4325,L529,техфайл!$A$7:$A$4325,A529,техфайл!$K$7:$K$4325,M529)</f>
        <v>0</v>
      </c>
      <c r="O529" s="43"/>
      <c r="P529" s="56" t="str">
        <f t="shared" si="30"/>
        <v>90607011400023210244</v>
      </c>
    </row>
    <row r="530" spans="1:16" hidden="1" x14ac:dyDescent="0.3">
      <c r="A530" s="82">
        <v>35782949</v>
      </c>
      <c r="B530" s="191"/>
      <c r="C530" s="191"/>
      <c r="D530" s="191"/>
      <c r="E530" s="44">
        <v>906</v>
      </c>
      <c r="F530" s="44" t="s">
        <v>144</v>
      </c>
      <c r="G530" s="62">
        <v>1400023210</v>
      </c>
      <c r="H530" s="56">
        <v>244</v>
      </c>
      <c r="I530" s="56"/>
      <c r="J530" s="57"/>
      <c r="K530" s="57"/>
      <c r="L530" s="56">
        <v>344</v>
      </c>
      <c r="M530" s="89" t="s">
        <v>136</v>
      </c>
      <c r="N530" s="57">
        <f>SUMIFS(техфайл!$H$7:$H$4325,техфайл!$D$7:$D$4325,F530,техфайл!$E$7:$E$4325,G530,техфайл!$F$7:$F$4325,H530,техфайл!$G$7:$G$4325,L530,техфайл!$A$7:$A$4325,A530,техфайл!$K$7:$K$4325,M530)</f>
        <v>0</v>
      </c>
      <c r="O530" s="43"/>
      <c r="P530" s="56" t="str">
        <f t="shared" si="30"/>
        <v>90607011400023210244</v>
      </c>
    </row>
    <row r="531" spans="1:16" hidden="1" x14ac:dyDescent="0.3">
      <c r="A531" s="82">
        <v>35782949</v>
      </c>
      <c r="B531" s="191"/>
      <c r="C531" s="191"/>
      <c r="D531" s="191"/>
      <c r="E531" s="44">
        <v>906</v>
      </c>
      <c r="F531" s="44" t="s">
        <v>144</v>
      </c>
      <c r="G531" s="62">
        <v>1400023210</v>
      </c>
      <c r="H531" s="56">
        <v>244</v>
      </c>
      <c r="I531" s="56"/>
      <c r="J531" s="57"/>
      <c r="K531" s="57"/>
      <c r="L531" s="56">
        <v>346</v>
      </c>
      <c r="M531" s="89" t="s">
        <v>136</v>
      </c>
      <c r="N531" s="57">
        <f>SUMIFS(техфайл!$H$7:$H$4325,техфайл!$D$7:$D$4325,F531,техфайл!$E$7:$E$4325,G531,техфайл!$F$7:$F$4325,H531,техфайл!$G$7:$G$4325,L531,техфайл!$A$7:$A$4325,A531,техфайл!$K$7:$K$4325,M531)</f>
        <v>0</v>
      </c>
      <c r="O531" s="43"/>
      <c r="P531" s="56" t="str">
        <f t="shared" si="30"/>
        <v>90607011400023210244</v>
      </c>
    </row>
    <row r="532" spans="1:16" hidden="1" x14ac:dyDescent="0.3">
      <c r="A532" s="82">
        <v>35782949</v>
      </c>
      <c r="B532" s="191"/>
      <c r="C532" s="191"/>
      <c r="D532" s="191"/>
      <c r="E532" s="44">
        <v>906</v>
      </c>
      <c r="F532" s="44" t="s">
        <v>144</v>
      </c>
      <c r="G532" s="62">
        <v>1400023210</v>
      </c>
      <c r="H532" s="56">
        <v>851</v>
      </c>
      <c r="I532" s="56"/>
      <c r="J532" s="57">
        <f>SUMIFS(техфайл!$H$7:$H$4325,техфайл!$D$7:$D$4325,F532,техфайл!$E$7:$E$4325,G532,техфайл!$F$7:$F$4325,H532,техфайл!$A$7:$A$4325,A532)</f>
        <v>0</v>
      </c>
      <c r="K532" s="57"/>
      <c r="L532" s="56">
        <v>291</v>
      </c>
      <c r="M532" s="89" t="s">
        <v>138</v>
      </c>
      <c r="N532" s="57">
        <f>SUMIFS(техфайл!$H$7:$H$4325,техфайл!$D$7:$D$4325,F532,техфайл!$E$7:$E$4325,G532,техфайл!$F$7:$F$4325,H532,техфайл!$G$7:$G$4325,L532,техфайл!$A$7:$A$4325,A532,техфайл!$K$7:$K$4325,M532)</f>
        <v>0</v>
      </c>
      <c r="O532" s="43"/>
      <c r="P532" s="56" t="str">
        <f t="shared" si="30"/>
        <v>90607011400023210851</v>
      </c>
    </row>
    <row r="533" spans="1:16" hidden="1" x14ac:dyDescent="0.3">
      <c r="A533" s="82">
        <v>35782949</v>
      </c>
      <c r="B533" s="191"/>
      <c r="C533" s="191"/>
      <c r="D533" s="191"/>
      <c r="E533" s="44">
        <v>906</v>
      </c>
      <c r="F533" s="44" t="s">
        <v>174</v>
      </c>
      <c r="G533" s="62">
        <v>1400005000</v>
      </c>
      <c r="H533" s="56">
        <v>112</v>
      </c>
      <c r="I533" s="56"/>
      <c r="J533" s="57">
        <f>SUMIFS(техфайл!$H$7:$H$4325,техфайл!$D$7:$D$4325,F533,техфайл!$E$7:$E$4325,G533,техфайл!$F$7:$F$4325,H533,техфайл!$A$7:$A$4325,A533)</f>
        <v>0</v>
      </c>
      <c r="K533" s="57"/>
      <c r="L533" s="56">
        <v>212</v>
      </c>
      <c r="M533" s="89" t="s">
        <v>175</v>
      </c>
      <c r="N533" s="57">
        <f>SUMIFS(техфайл!$H$7:$H$4325,техфайл!$D$7:$D$4325,F533,техфайл!$E$7:$E$4325,G533,техфайл!$F$7:$F$4325,H533,техфайл!$G$7:$G$4325,L533,техфайл!$A$7:$A$4325,A533,техфайл!$K$7:$K$4325,M533)</f>
        <v>0</v>
      </c>
      <c r="O533" s="43"/>
      <c r="P533" s="56" t="str">
        <f t="shared" si="30"/>
        <v>90607051400005000112</v>
      </c>
    </row>
    <row r="534" spans="1:16" hidden="1" x14ac:dyDescent="0.3">
      <c r="A534" s="82">
        <v>35782949</v>
      </c>
      <c r="B534" s="192"/>
      <c r="C534" s="192"/>
      <c r="D534" s="192"/>
      <c r="E534" s="44">
        <v>906</v>
      </c>
      <c r="F534" s="44" t="s">
        <v>174</v>
      </c>
      <c r="G534" s="62">
        <v>1400005000</v>
      </c>
      <c r="H534" s="56">
        <v>244</v>
      </c>
      <c r="I534" s="56"/>
      <c r="J534" s="57">
        <f>SUMIFS(техфайл!$H$7:$H$4325,техфайл!$D$7:$D$4325,F534,техфайл!$E$7:$E$4325,G534,техфайл!$F$7:$F$4325,H534,техфайл!$A$7:$A$4325,A534)</f>
        <v>0</v>
      </c>
      <c r="K534" s="57"/>
      <c r="L534" s="56">
        <v>226</v>
      </c>
      <c r="M534" s="89" t="s">
        <v>175</v>
      </c>
      <c r="N534" s="57">
        <f>SUMIFS(техфайл!$H$7:$H$4325,техфайл!$D$7:$D$4325,F534,техфайл!$E$7:$E$4325,G534,техфайл!$F$7:$F$4325,H534,техфайл!$G$7:$G$4325,L534,техфайл!$A$7:$A$4325,A534,техфайл!$K$7:$K$4325,M534)</f>
        <v>0</v>
      </c>
      <c r="O534" s="43"/>
      <c r="P534" s="56" t="str">
        <f t="shared" si="30"/>
        <v>90607051400005000244</v>
      </c>
    </row>
    <row r="535" spans="1:16" ht="18.75" hidden="1" customHeight="1" x14ac:dyDescent="0.3">
      <c r="A535" s="82">
        <v>35783099</v>
      </c>
      <c r="B535" s="190" t="s">
        <v>504</v>
      </c>
      <c r="C535" s="190" t="s">
        <v>379</v>
      </c>
      <c r="D535" s="190" t="str">
        <f>VLOOKUP($A535, Учреждения!$B$4:$F$292, 3, FALSE)</f>
        <v>ГКДОУ "ДЕТСКИЙ САД № 109 "БЕРЕЗКА" Г.О. ГОРЛОВКА" ДНР</v>
      </c>
      <c r="E535" s="81" t="s">
        <v>140</v>
      </c>
      <c r="F535" s="81" t="s">
        <v>140</v>
      </c>
      <c r="G535" s="81" t="s">
        <v>140</v>
      </c>
      <c r="H535" s="81" t="s">
        <v>140</v>
      </c>
      <c r="I535" s="81" t="s">
        <v>140</v>
      </c>
      <c r="J535" s="81" t="s">
        <v>140</v>
      </c>
      <c r="K535" s="80">
        <f>SUM(J536:J552)</f>
        <v>0</v>
      </c>
      <c r="L535" s="56"/>
      <c r="M535" s="89"/>
      <c r="N535" s="57"/>
      <c r="O535" s="43"/>
      <c r="P535" s="85"/>
    </row>
    <row r="536" spans="1:16" ht="18.75" hidden="1" customHeight="1" x14ac:dyDescent="0.3">
      <c r="A536" s="82">
        <v>35783099</v>
      </c>
      <c r="B536" s="191"/>
      <c r="C536" s="191"/>
      <c r="D536" s="191"/>
      <c r="E536" s="44">
        <v>906</v>
      </c>
      <c r="F536" s="44" t="s">
        <v>144</v>
      </c>
      <c r="G536" s="62">
        <v>1400023210</v>
      </c>
      <c r="H536" s="56" t="s">
        <v>168</v>
      </c>
      <c r="I536" s="56"/>
      <c r="J536" s="57">
        <f>SUMIFS(техфайл!$H$7:$H$4325,техфайл!$D$7:$D$4325,F536,техфайл!$E$7:$E$4325,G536,техфайл!$F$7:$F$4325,H536,техфайл!$A$7:$A$4325,A536)</f>
        <v>0</v>
      </c>
      <c r="K536" s="57"/>
      <c r="L536" s="56">
        <v>211</v>
      </c>
      <c r="M536" s="89" t="s">
        <v>172</v>
      </c>
      <c r="N536" s="57">
        <f>SUMIFS(техфайл!$H$7:$H$4325,техфайл!$D$7:$D$4325,F536,техфайл!$E$7:$E$4325,G536,техфайл!$F$7:$F$4325,H536,техфайл!$G$7:$G$4325,L536,техфайл!$A$7:$A$4325,A536,техфайл!$K$7:$K$4325,M536)+SUMIFS(техфайл!$H$7:$H$4325,техфайл!$D$7:$D$4325,F536,техфайл!$E$7:$E$4325,G536,техфайл!$F$7:$F$4325,H536,техфайл!$G$7:$G$4325,266,техфайл!$A$7:$A$4325,A536,техфайл!$K$7:$K$4325,M536)</f>
        <v>0</v>
      </c>
      <c r="O536" s="43"/>
      <c r="P536" s="56" t="str">
        <f t="shared" ref="P536:P552" si="31">E536&amp;F536&amp;SUBSTITUTE(G536," ","")&amp;H536</f>
        <v>90607011400023210111</v>
      </c>
    </row>
    <row r="537" spans="1:16" hidden="1" x14ac:dyDescent="0.3">
      <c r="A537" s="82">
        <v>35783099</v>
      </c>
      <c r="B537" s="191"/>
      <c r="C537" s="191"/>
      <c r="D537" s="191"/>
      <c r="E537" s="44">
        <v>906</v>
      </c>
      <c r="F537" s="44" t="s">
        <v>144</v>
      </c>
      <c r="G537" s="62">
        <v>1400023210</v>
      </c>
      <c r="H537" s="56" t="s">
        <v>170</v>
      </c>
      <c r="I537" s="56"/>
      <c r="J537" s="57">
        <f>SUMIFS(техфайл!$H$7:$H$4325,техфайл!$D$7:$D$4325,F537,техфайл!$E$7:$E$4325,G537,техфайл!$F$7:$F$4325,H537,техфайл!$A$7:$A$4325,A537)</f>
        <v>0</v>
      </c>
      <c r="K537" s="57"/>
      <c r="L537" s="56">
        <v>213</v>
      </c>
      <c r="M537" s="89" t="s">
        <v>173</v>
      </c>
      <c r="N537" s="57">
        <f>SUMIFS(техфайл!$H$7:$H$4325,техфайл!$D$7:$D$4325,F537,техфайл!$E$7:$E$4325,G537,техфайл!$F$7:$F$4325,H537,техфайл!$G$7:$G$4325,L537,техфайл!$A$7:$A$4325,A537,техфайл!$K$7:$K$4325,M537)</f>
        <v>0</v>
      </c>
      <c r="O537" s="43"/>
      <c r="P537" s="56" t="str">
        <f t="shared" si="31"/>
        <v>90607011400023210119</v>
      </c>
    </row>
    <row r="538" spans="1:16" hidden="1" x14ac:dyDescent="0.3">
      <c r="A538" s="82">
        <v>35783099</v>
      </c>
      <c r="B538" s="191"/>
      <c r="C538" s="191"/>
      <c r="D538" s="191"/>
      <c r="E538" s="44">
        <v>906</v>
      </c>
      <c r="F538" s="44" t="s">
        <v>144</v>
      </c>
      <c r="G538" s="62">
        <v>1400023210</v>
      </c>
      <c r="H538" s="56">
        <v>244</v>
      </c>
      <c r="I538" s="56"/>
      <c r="J538" s="57">
        <f>SUMIFS(техфайл!$H$7:$H$4325,техфайл!$D$7:$D$4325,F538,техфайл!$E$7:$E$4325,G538,техфайл!$F$7:$F$4325,H538,техфайл!$A$7:$A$4325,A538)</f>
        <v>0</v>
      </c>
      <c r="K538" s="57"/>
      <c r="L538" s="56">
        <v>221</v>
      </c>
      <c r="M538" s="89" t="s">
        <v>131</v>
      </c>
      <c r="N538" s="57">
        <f>SUMIFS(техфайл!$H$7:$H$4325,техфайл!$D$7:$D$4325,F538,техфайл!$E$7:$E$4325,G538,техфайл!$F$7:$F$4325,H538,техфайл!$G$7:$G$4325,L538,техфайл!$A$7:$A$4325,A538,техфайл!$K$7:$K$4325,M538)</f>
        <v>0</v>
      </c>
      <c r="O538" s="43"/>
      <c r="P538" s="56" t="str">
        <f t="shared" si="31"/>
        <v>90607011400023210244</v>
      </c>
    </row>
    <row r="539" spans="1:16" hidden="1" x14ac:dyDescent="0.3">
      <c r="A539" s="82">
        <v>35783099</v>
      </c>
      <c r="B539" s="191"/>
      <c r="C539" s="191"/>
      <c r="D539" s="191"/>
      <c r="E539" s="44">
        <v>906</v>
      </c>
      <c r="F539" s="44" t="s">
        <v>144</v>
      </c>
      <c r="G539" s="62">
        <v>1400023210</v>
      </c>
      <c r="H539" s="56">
        <v>247</v>
      </c>
      <c r="I539" s="56"/>
      <c r="J539" s="57">
        <f>SUMIFS(техфайл!$H$7:$H$4325,техфайл!$D$7:$D$4325,F539,техфайл!$E$7:$E$4325,G539,техфайл!$F$7:$F$4325,H539,техфайл!$A$7:$A$4325,A539)</f>
        <v>0</v>
      </c>
      <c r="K539" s="57"/>
      <c r="L539" s="56">
        <v>223</v>
      </c>
      <c r="M539" s="89" t="s">
        <v>132</v>
      </c>
      <c r="N539" s="57">
        <f>SUMIFS(техфайл!$H$7:$H$4325,техфайл!$D$7:$D$4325,F539,техфайл!$E$7:$E$4325,G539,техфайл!$F$7:$F$4325,H539,техфайл!$G$7:$G$4325,L539,техфайл!$A$7:$A$4325,A539,техфайл!$K$7:$K$4325,M539)</f>
        <v>0</v>
      </c>
      <c r="O539" s="43"/>
      <c r="P539" s="56" t="str">
        <f t="shared" si="31"/>
        <v>90607011400023210247</v>
      </c>
    </row>
    <row r="540" spans="1:16" hidden="1" x14ac:dyDescent="0.3">
      <c r="A540" s="82">
        <v>35783099</v>
      </c>
      <c r="B540" s="191"/>
      <c r="C540" s="191"/>
      <c r="D540" s="191"/>
      <c r="E540" s="44">
        <v>906</v>
      </c>
      <c r="F540" s="44" t="s">
        <v>144</v>
      </c>
      <c r="G540" s="62">
        <v>1400023210</v>
      </c>
      <c r="H540" s="56">
        <v>244</v>
      </c>
      <c r="I540" s="56"/>
      <c r="J540" s="57"/>
      <c r="K540" s="57"/>
      <c r="L540" s="56">
        <v>223</v>
      </c>
      <c r="M540" s="89" t="s">
        <v>133</v>
      </c>
      <c r="N540" s="57">
        <f>SUMIFS(техфайл!$H$7:$H$4325,техфайл!$D$7:$D$4325,F540,техфайл!$E$7:$E$4325,G540,техфайл!$F$7:$F$4325,H540,техфайл!$G$7:$G$4325,L540,техфайл!$A$7:$A$4325,A540,техфайл!$K$7:$K$4325,M540)</f>
        <v>0</v>
      </c>
      <c r="O540" s="43"/>
      <c r="P540" s="56" t="str">
        <f t="shared" si="31"/>
        <v>90607011400023210244</v>
      </c>
    </row>
    <row r="541" spans="1:16" hidden="1" x14ac:dyDescent="0.3">
      <c r="A541" s="82">
        <v>35783099</v>
      </c>
      <c r="B541" s="191"/>
      <c r="C541" s="191"/>
      <c r="D541" s="191"/>
      <c r="E541" s="44">
        <v>906</v>
      </c>
      <c r="F541" s="44" t="s">
        <v>144</v>
      </c>
      <c r="G541" s="62">
        <v>1400023210</v>
      </c>
      <c r="H541" s="56">
        <v>247</v>
      </c>
      <c r="I541" s="56"/>
      <c r="J541" s="57"/>
      <c r="K541" s="57"/>
      <c r="L541" s="56">
        <v>223</v>
      </c>
      <c r="M541" s="89" t="s">
        <v>134</v>
      </c>
      <c r="N541" s="57">
        <f>SUMIFS(техфайл!$H$7:$H$4325,техфайл!$D$7:$D$4325,F541,техфайл!$E$7:$E$4325,G541,техфайл!$F$7:$F$4325,H541,техфайл!$G$7:$G$4325,L541,техфайл!$A$7:$A$4325,A541,техфайл!$K$7:$K$4325,M541)</f>
        <v>0</v>
      </c>
      <c r="O541" s="43"/>
      <c r="P541" s="56" t="str">
        <f t="shared" si="31"/>
        <v>90607011400023210247</v>
      </c>
    </row>
    <row r="542" spans="1:16" hidden="1" x14ac:dyDescent="0.3">
      <c r="A542" s="82">
        <v>35783099</v>
      </c>
      <c r="B542" s="191"/>
      <c r="C542" s="191"/>
      <c r="D542" s="191"/>
      <c r="E542" s="44">
        <v>906</v>
      </c>
      <c r="F542" s="44" t="s">
        <v>144</v>
      </c>
      <c r="G542" s="62">
        <v>1400023210</v>
      </c>
      <c r="H542" s="56">
        <v>247</v>
      </c>
      <c r="I542" s="56"/>
      <c r="J542" s="57"/>
      <c r="K542" s="57"/>
      <c r="L542" s="56">
        <v>223</v>
      </c>
      <c r="M542" s="89" t="s">
        <v>135</v>
      </c>
      <c r="N542" s="57">
        <f>SUMIFS(техфайл!$H$7:$H$4325,техфайл!$D$7:$D$4325,F542,техфайл!$E$7:$E$4325,G542,техфайл!$F$7:$F$4325,H542,техфайл!$G$7:$G$4325,L542,техфайл!$A$7:$A$4325,A542,техфайл!$K$7:$K$4325,M542)</f>
        <v>0</v>
      </c>
      <c r="O542" s="43"/>
      <c r="P542" s="56" t="str">
        <f t="shared" si="31"/>
        <v>90607011400023210247</v>
      </c>
    </row>
    <row r="543" spans="1:16" hidden="1" x14ac:dyDescent="0.3">
      <c r="A543" s="82">
        <v>35783099</v>
      </c>
      <c r="B543" s="191"/>
      <c r="C543" s="191"/>
      <c r="D543" s="191"/>
      <c r="E543" s="44">
        <v>906</v>
      </c>
      <c r="F543" s="44" t="s">
        <v>144</v>
      </c>
      <c r="G543" s="62">
        <v>1400023210</v>
      </c>
      <c r="H543" s="56">
        <v>244</v>
      </c>
      <c r="I543" s="56"/>
      <c r="J543" s="57"/>
      <c r="K543" s="57"/>
      <c r="L543" s="56">
        <v>223</v>
      </c>
      <c r="M543" s="89" t="s">
        <v>131</v>
      </c>
      <c r="N543" s="57">
        <f>SUMIFS(техфайл!$H$7:$H$4325,техфайл!$D$7:$D$4325,F543,техфайл!$E$7:$E$4325,G543,техфайл!$F$7:$F$4325,H543,техфайл!$G$7:$G$4325,L543,техфайл!$A$7:$A$4325,A543,техфайл!$K$7:$K$4325,M543)</f>
        <v>0</v>
      </c>
      <c r="O543" s="43"/>
      <c r="P543" s="56" t="str">
        <f t="shared" si="31"/>
        <v>90607011400023210244</v>
      </c>
    </row>
    <row r="544" spans="1:16" hidden="1" x14ac:dyDescent="0.3">
      <c r="A544" s="82">
        <v>35783099</v>
      </c>
      <c r="B544" s="191"/>
      <c r="C544" s="191"/>
      <c r="D544" s="191"/>
      <c r="E544" s="44">
        <v>906</v>
      </c>
      <c r="F544" s="44" t="s">
        <v>144</v>
      </c>
      <c r="G544" s="62">
        <v>1400023210</v>
      </c>
      <c r="H544" s="56">
        <v>244</v>
      </c>
      <c r="I544" s="56"/>
      <c r="J544" s="57"/>
      <c r="K544" s="57"/>
      <c r="L544" s="56">
        <v>225</v>
      </c>
      <c r="M544" s="89" t="s">
        <v>131</v>
      </c>
      <c r="N544" s="57">
        <f>SUMIFS(техфайл!$H$7:$H$4325,техфайл!$D$7:$D$4325,F544,техфайл!$E$7:$E$4325,G544,техфайл!$F$7:$F$4325,H544,техфайл!$G$7:$G$4325,L544,техфайл!$A$7:$A$4325,A544,техфайл!$K$7:$K$4325,M544)</f>
        <v>0</v>
      </c>
      <c r="O544" s="43"/>
      <c r="P544" s="56" t="str">
        <f t="shared" si="31"/>
        <v>90607011400023210244</v>
      </c>
    </row>
    <row r="545" spans="1:16" hidden="1" x14ac:dyDescent="0.3">
      <c r="A545" s="82">
        <v>35783099</v>
      </c>
      <c r="B545" s="191"/>
      <c r="C545" s="191"/>
      <c r="D545" s="191"/>
      <c r="E545" s="44">
        <v>906</v>
      </c>
      <c r="F545" s="44" t="s">
        <v>144</v>
      </c>
      <c r="G545" s="62">
        <v>1400023210</v>
      </c>
      <c r="H545" s="56">
        <v>244</v>
      </c>
      <c r="I545" s="56"/>
      <c r="J545" s="57"/>
      <c r="K545" s="57"/>
      <c r="L545" s="56">
        <v>226</v>
      </c>
      <c r="M545" s="89" t="s">
        <v>131</v>
      </c>
      <c r="N545" s="57">
        <f>SUMIFS(техфайл!$H$7:$H$4325,техфайл!$D$7:$D$4325,F545,техфайл!$E$7:$E$4325,G545,техфайл!$F$7:$F$4325,H545,техфайл!$G$7:$G$4325,L545,техфайл!$A$7:$A$4325,A545,техфайл!$K$7:$K$4325,M545)</f>
        <v>0</v>
      </c>
      <c r="O545" s="43"/>
      <c r="P545" s="56" t="str">
        <f t="shared" si="31"/>
        <v>90607011400023210244</v>
      </c>
    </row>
    <row r="546" spans="1:16" hidden="1" x14ac:dyDescent="0.3">
      <c r="A546" s="82">
        <v>35783099</v>
      </c>
      <c r="B546" s="191"/>
      <c r="C546" s="191"/>
      <c r="D546" s="191"/>
      <c r="E546" s="44">
        <v>906</v>
      </c>
      <c r="F546" s="44" t="s">
        <v>144</v>
      </c>
      <c r="G546" s="62">
        <v>1400023210</v>
      </c>
      <c r="H546" s="56">
        <v>244</v>
      </c>
      <c r="I546" s="56"/>
      <c r="J546" s="57"/>
      <c r="K546" s="57"/>
      <c r="L546" s="56">
        <v>310</v>
      </c>
      <c r="M546" s="89" t="s">
        <v>136</v>
      </c>
      <c r="N546" s="57">
        <f>SUMIFS(техфайл!$H$7:$H$4325,техфайл!$D$7:$D$4325,F546,техфайл!$E$7:$E$4325,G546,техфайл!$F$7:$F$4325,H546,техфайл!$G$7:$G$4325,L546,техфайл!$A$7:$A$4325,A546,техфайл!$K$7:$K$4325,M546)</f>
        <v>0</v>
      </c>
      <c r="O546" s="43"/>
      <c r="P546" s="56" t="str">
        <f t="shared" si="31"/>
        <v>90607011400023210244</v>
      </c>
    </row>
    <row r="547" spans="1:16" hidden="1" x14ac:dyDescent="0.3">
      <c r="A547" s="82">
        <v>35783099</v>
      </c>
      <c r="B547" s="191"/>
      <c r="C547" s="191"/>
      <c r="D547" s="191"/>
      <c r="E547" s="44">
        <v>906</v>
      </c>
      <c r="F547" s="44" t="s">
        <v>144</v>
      </c>
      <c r="G547" s="62">
        <v>1400023210</v>
      </c>
      <c r="H547" s="56">
        <v>244</v>
      </c>
      <c r="I547" s="56"/>
      <c r="J547" s="57"/>
      <c r="K547" s="57"/>
      <c r="L547" s="56">
        <v>342</v>
      </c>
      <c r="M547" s="89" t="s">
        <v>137</v>
      </c>
      <c r="N547" s="57">
        <f>SUMIFS(техфайл!$H$7:$H$4325,техфайл!$D$7:$D$4325,F547,техфайл!$E$7:$E$4325,G547,техфайл!$F$7:$F$4325,H547,техфайл!$G$7:$G$4325,L547,техфайл!$A$7:$A$4325,A547,техфайл!$K$7:$K$4325,M547)</f>
        <v>0</v>
      </c>
      <c r="O547" s="43"/>
      <c r="P547" s="56" t="str">
        <f t="shared" si="31"/>
        <v>90607011400023210244</v>
      </c>
    </row>
    <row r="548" spans="1:16" hidden="1" x14ac:dyDescent="0.3">
      <c r="A548" s="82">
        <v>35783099</v>
      </c>
      <c r="B548" s="191"/>
      <c r="C548" s="191"/>
      <c r="D548" s="191"/>
      <c r="E548" s="44">
        <v>906</v>
      </c>
      <c r="F548" s="44" t="s">
        <v>144</v>
      </c>
      <c r="G548" s="62">
        <v>1400023210</v>
      </c>
      <c r="H548" s="56">
        <v>244</v>
      </c>
      <c r="I548" s="56"/>
      <c r="J548" s="57"/>
      <c r="K548" s="57"/>
      <c r="L548" s="56">
        <v>344</v>
      </c>
      <c r="M548" s="89" t="s">
        <v>136</v>
      </c>
      <c r="N548" s="57">
        <f>SUMIFS(техфайл!$H$7:$H$4325,техфайл!$D$7:$D$4325,F548,техфайл!$E$7:$E$4325,G548,техфайл!$F$7:$F$4325,H548,техфайл!$G$7:$G$4325,L548,техфайл!$A$7:$A$4325,A548,техфайл!$K$7:$K$4325,M548)</f>
        <v>0</v>
      </c>
      <c r="O548" s="43"/>
      <c r="P548" s="56" t="str">
        <f t="shared" si="31"/>
        <v>90607011400023210244</v>
      </c>
    </row>
    <row r="549" spans="1:16" hidden="1" x14ac:dyDescent="0.3">
      <c r="A549" s="82">
        <v>35783099</v>
      </c>
      <c r="B549" s="191"/>
      <c r="C549" s="191"/>
      <c r="D549" s="191"/>
      <c r="E549" s="44">
        <v>906</v>
      </c>
      <c r="F549" s="44" t="s">
        <v>144</v>
      </c>
      <c r="G549" s="62">
        <v>1400023210</v>
      </c>
      <c r="H549" s="56">
        <v>244</v>
      </c>
      <c r="I549" s="56"/>
      <c r="J549" s="57"/>
      <c r="K549" s="57"/>
      <c r="L549" s="56">
        <v>346</v>
      </c>
      <c r="M549" s="89" t="s">
        <v>136</v>
      </c>
      <c r="N549" s="57">
        <f>SUMIFS(техфайл!$H$7:$H$4325,техфайл!$D$7:$D$4325,F549,техфайл!$E$7:$E$4325,G549,техфайл!$F$7:$F$4325,H549,техфайл!$G$7:$G$4325,L549,техфайл!$A$7:$A$4325,A549,техфайл!$K$7:$K$4325,M549)</f>
        <v>0</v>
      </c>
      <c r="O549" s="43"/>
      <c r="P549" s="56" t="str">
        <f t="shared" si="31"/>
        <v>90607011400023210244</v>
      </c>
    </row>
    <row r="550" spans="1:16" hidden="1" x14ac:dyDescent="0.3">
      <c r="A550" s="82">
        <v>35783099</v>
      </c>
      <c r="B550" s="191"/>
      <c r="C550" s="191"/>
      <c r="D550" s="191"/>
      <c r="E550" s="44">
        <v>906</v>
      </c>
      <c r="F550" s="44" t="s">
        <v>144</v>
      </c>
      <c r="G550" s="62">
        <v>1400023210</v>
      </c>
      <c r="H550" s="56">
        <v>851</v>
      </c>
      <c r="I550" s="56"/>
      <c r="J550" s="57">
        <f>SUMIFS(техфайл!$H$7:$H$4325,техфайл!$D$7:$D$4325,F550,техфайл!$E$7:$E$4325,G550,техфайл!$F$7:$F$4325,H550,техфайл!$A$7:$A$4325,A550)</f>
        <v>0</v>
      </c>
      <c r="K550" s="57"/>
      <c r="L550" s="56">
        <v>291</v>
      </c>
      <c r="M550" s="89" t="s">
        <v>138</v>
      </c>
      <c r="N550" s="57">
        <f>SUMIFS(техфайл!$H$7:$H$4325,техфайл!$D$7:$D$4325,F550,техфайл!$E$7:$E$4325,G550,техфайл!$F$7:$F$4325,H550,техфайл!$G$7:$G$4325,L550,техфайл!$A$7:$A$4325,A550,техфайл!$K$7:$K$4325,M550)</f>
        <v>0</v>
      </c>
      <c r="O550" s="43"/>
      <c r="P550" s="56" t="str">
        <f t="shared" si="31"/>
        <v>90607011400023210851</v>
      </c>
    </row>
    <row r="551" spans="1:16" hidden="1" x14ac:dyDescent="0.3">
      <c r="A551" s="82">
        <v>35783099</v>
      </c>
      <c r="B551" s="191"/>
      <c r="C551" s="191"/>
      <c r="D551" s="191"/>
      <c r="E551" s="44">
        <v>906</v>
      </c>
      <c r="F551" s="44" t="s">
        <v>174</v>
      </c>
      <c r="G551" s="62">
        <v>1400005000</v>
      </c>
      <c r="H551" s="56">
        <v>112</v>
      </c>
      <c r="I551" s="56"/>
      <c r="J551" s="57">
        <f>SUMIFS(техфайл!$H$7:$H$4325,техфайл!$D$7:$D$4325,F551,техфайл!$E$7:$E$4325,G551,техфайл!$F$7:$F$4325,H551,техфайл!$A$7:$A$4325,A551)</f>
        <v>0</v>
      </c>
      <c r="K551" s="57"/>
      <c r="L551" s="56">
        <v>212</v>
      </c>
      <c r="M551" s="89" t="s">
        <v>175</v>
      </c>
      <c r="N551" s="57">
        <f>SUMIFS(техфайл!$H$7:$H$4325,техфайл!$D$7:$D$4325,F551,техфайл!$E$7:$E$4325,G551,техфайл!$F$7:$F$4325,H551,техфайл!$G$7:$G$4325,L551,техфайл!$A$7:$A$4325,A551,техфайл!$K$7:$K$4325,M551)</f>
        <v>0</v>
      </c>
      <c r="O551" s="43"/>
      <c r="P551" s="56" t="str">
        <f t="shared" si="31"/>
        <v>90607051400005000112</v>
      </c>
    </row>
    <row r="552" spans="1:16" hidden="1" x14ac:dyDescent="0.3">
      <c r="A552" s="82">
        <v>35783099</v>
      </c>
      <c r="B552" s="192"/>
      <c r="C552" s="192"/>
      <c r="D552" s="192"/>
      <c r="E552" s="44">
        <v>906</v>
      </c>
      <c r="F552" s="44" t="s">
        <v>174</v>
      </c>
      <c r="G552" s="62">
        <v>1400005000</v>
      </c>
      <c r="H552" s="56">
        <v>244</v>
      </c>
      <c r="I552" s="56"/>
      <c r="J552" s="57">
        <f>SUMIFS(техфайл!$H$7:$H$4325,техфайл!$D$7:$D$4325,F552,техфайл!$E$7:$E$4325,G552,техфайл!$F$7:$F$4325,H552,техфайл!$A$7:$A$4325,A552)</f>
        <v>0</v>
      </c>
      <c r="K552" s="57"/>
      <c r="L552" s="56">
        <v>226</v>
      </c>
      <c r="M552" s="89" t="s">
        <v>175</v>
      </c>
      <c r="N552" s="57">
        <f>SUMIFS(техфайл!$H$7:$H$4325,техфайл!$D$7:$D$4325,F552,техфайл!$E$7:$E$4325,G552,техфайл!$F$7:$F$4325,H552,техфайл!$G$7:$G$4325,L552,техфайл!$A$7:$A$4325,A552,техфайл!$K$7:$K$4325,M552)</f>
        <v>0</v>
      </c>
      <c r="O552" s="43"/>
      <c r="P552" s="56" t="str">
        <f t="shared" si="31"/>
        <v>90607051400005000244</v>
      </c>
    </row>
    <row r="553" spans="1:16" ht="18.75" hidden="1" customHeight="1" x14ac:dyDescent="0.3">
      <c r="A553" s="82">
        <v>26154551</v>
      </c>
      <c r="B553" s="190" t="s">
        <v>505</v>
      </c>
      <c r="C553" s="190" t="s">
        <v>380</v>
      </c>
      <c r="D553" s="190" t="str">
        <f>VLOOKUP($A553, Учреждения!$B$4:$F$292, 3, FALSE)</f>
        <v xml:space="preserve">ГКДОУ "ДЕТСКИЙ САД № 110 "БЕРЕЗКА" Г. О. ГОРЛОВКА" ДНР
</v>
      </c>
      <c r="E553" s="81" t="s">
        <v>140</v>
      </c>
      <c r="F553" s="81" t="s">
        <v>140</v>
      </c>
      <c r="G553" s="81" t="s">
        <v>140</v>
      </c>
      <c r="H553" s="81" t="s">
        <v>140</v>
      </c>
      <c r="I553" s="81" t="s">
        <v>140</v>
      </c>
      <c r="J553" s="81" t="s">
        <v>140</v>
      </c>
      <c r="K553" s="80">
        <f>SUM(J554:J569)</f>
        <v>0</v>
      </c>
      <c r="L553" s="56"/>
      <c r="M553" s="89"/>
      <c r="N553" s="57"/>
      <c r="O553" s="43"/>
      <c r="P553" s="85"/>
    </row>
    <row r="554" spans="1:16" ht="18.75" hidden="1" customHeight="1" x14ac:dyDescent="0.3">
      <c r="A554" s="82">
        <v>26154551</v>
      </c>
      <c r="B554" s="191"/>
      <c r="C554" s="191"/>
      <c r="D554" s="191"/>
      <c r="E554" s="44">
        <v>906</v>
      </c>
      <c r="F554" s="44" t="s">
        <v>144</v>
      </c>
      <c r="G554" s="62">
        <v>1400023210</v>
      </c>
      <c r="H554" s="56" t="s">
        <v>168</v>
      </c>
      <c r="I554" s="56"/>
      <c r="J554" s="57">
        <f>SUMIFS(техфайл!$H$7:$H$4325,техфайл!$D$7:$D$4325,F554,техфайл!$E$7:$E$4325,G554,техфайл!$F$7:$F$4325,H554,техфайл!$A$7:$A$4325,A554)</f>
        <v>0</v>
      </c>
      <c r="K554" s="57"/>
      <c r="L554" s="56">
        <v>211</v>
      </c>
      <c r="M554" s="89" t="s">
        <v>172</v>
      </c>
      <c r="N554" s="57">
        <f>SUMIFS(техфайл!$H$7:$H$4325,техфайл!$D$7:$D$4325,F554,техфайл!$E$7:$E$4325,G554,техфайл!$F$7:$F$4325,H554,техфайл!$G$7:$G$4325,L554,техфайл!$A$7:$A$4325,A554,техфайл!$K$7:$K$4325,M554)+SUMIFS(техфайл!$H$7:$H$4325,техфайл!$D$7:$D$4325,F554,техфайл!$E$7:$E$4325,G554,техфайл!$F$7:$F$4325,H554,техфайл!$G$7:$G$4325,266,техфайл!$A$7:$A$4325,A554,техфайл!$K$7:$K$4325,M554)</f>
        <v>0</v>
      </c>
      <c r="O554" s="43"/>
      <c r="P554" s="56" t="str">
        <f t="shared" ref="P554:P569" si="32">E554&amp;F554&amp;SUBSTITUTE(G554," ","")&amp;H554</f>
        <v>90607011400023210111</v>
      </c>
    </row>
    <row r="555" spans="1:16" hidden="1" x14ac:dyDescent="0.3">
      <c r="A555" s="82">
        <v>26154551</v>
      </c>
      <c r="B555" s="191"/>
      <c r="C555" s="191"/>
      <c r="D555" s="191"/>
      <c r="E555" s="44">
        <v>906</v>
      </c>
      <c r="F555" s="44" t="s">
        <v>144</v>
      </c>
      <c r="G555" s="62">
        <v>1400023210</v>
      </c>
      <c r="H555" s="56" t="s">
        <v>170</v>
      </c>
      <c r="I555" s="56"/>
      <c r="J555" s="57">
        <f>SUMIFS(техфайл!$H$7:$H$4325,техфайл!$D$7:$D$4325,F555,техфайл!$E$7:$E$4325,G555,техфайл!$F$7:$F$4325,H555,техфайл!$A$7:$A$4325,A555)</f>
        <v>0</v>
      </c>
      <c r="K555" s="57"/>
      <c r="L555" s="56">
        <v>213</v>
      </c>
      <c r="M555" s="89" t="s">
        <v>173</v>
      </c>
      <c r="N555" s="57">
        <f>SUMIFS(техфайл!$H$7:$H$4325,техфайл!$D$7:$D$4325,F555,техфайл!$E$7:$E$4325,G555,техфайл!$F$7:$F$4325,H555,техфайл!$G$7:$G$4325,L555,техфайл!$A$7:$A$4325,A555,техфайл!$K$7:$K$4325,M555)</f>
        <v>0</v>
      </c>
      <c r="O555" s="43"/>
      <c r="P555" s="56" t="str">
        <f t="shared" si="32"/>
        <v>90607011400023210119</v>
      </c>
    </row>
    <row r="556" spans="1:16" hidden="1" x14ac:dyDescent="0.3">
      <c r="A556" s="82">
        <v>26154551</v>
      </c>
      <c r="B556" s="191"/>
      <c r="C556" s="191"/>
      <c r="D556" s="191"/>
      <c r="E556" s="44">
        <v>906</v>
      </c>
      <c r="F556" s="44" t="s">
        <v>144</v>
      </c>
      <c r="G556" s="62">
        <v>1400023210</v>
      </c>
      <c r="H556" s="56">
        <v>244</v>
      </c>
      <c r="I556" s="56"/>
      <c r="J556" s="57">
        <f>SUMIFS(техфайл!$H$7:$H$4325,техфайл!$D$7:$D$4325,F556,техфайл!$E$7:$E$4325,G556,техфайл!$F$7:$F$4325,H556,техфайл!$A$7:$A$4325,A556)</f>
        <v>0</v>
      </c>
      <c r="K556" s="57"/>
      <c r="L556" s="56">
        <v>221</v>
      </c>
      <c r="M556" s="89" t="s">
        <v>131</v>
      </c>
      <c r="N556" s="57">
        <f>SUMIFS(техфайл!$H$7:$H$4325,техфайл!$D$7:$D$4325,F556,техфайл!$E$7:$E$4325,G556,техфайл!$F$7:$F$4325,H556,техфайл!$G$7:$G$4325,L556,техфайл!$A$7:$A$4325,A556,техфайл!$K$7:$K$4325,M556)</f>
        <v>0</v>
      </c>
      <c r="O556" s="43"/>
      <c r="P556" s="56" t="str">
        <f t="shared" si="32"/>
        <v>90607011400023210244</v>
      </c>
    </row>
    <row r="557" spans="1:16" hidden="1" x14ac:dyDescent="0.3">
      <c r="A557" s="82">
        <v>26154551</v>
      </c>
      <c r="B557" s="191"/>
      <c r="C557" s="191"/>
      <c r="D557" s="191"/>
      <c r="E557" s="44">
        <v>906</v>
      </c>
      <c r="F557" s="44" t="s">
        <v>144</v>
      </c>
      <c r="G557" s="62">
        <v>1400023210</v>
      </c>
      <c r="H557" s="56">
        <v>247</v>
      </c>
      <c r="I557" s="56"/>
      <c r="J557" s="57">
        <f>SUMIFS(техфайл!$H$7:$H$4325,техфайл!$D$7:$D$4325,F557,техфайл!$E$7:$E$4325,G557,техфайл!$F$7:$F$4325,H557,техфайл!$A$7:$A$4325,A557)</f>
        <v>0</v>
      </c>
      <c r="K557" s="57"/>
      <c r="L557" s="56">
        <v>223</v>
      </c>
      <c r="M557" s="89" t="s">
        <v>132</v>
      </c>
      <c r="N557" s="57">
        <f>SUMIFS(техфайл!$H$7:$H$4325,техфайл!$D$7:$D$4325,F557,техфайл!$E$7:$E$4325,G557,техфайл!$F$7:$F$4325,H557,техфайл!$G$7:$G$4325,L557,техфайл!$A$7:$A$4325,A557,техфайл!$K$7:$K$4325,M557)</f>
        <v>0</v>
      </c>
      <c r="O557" s="43"/>
      <c r="P557" s="56" t="str">
        <f t="shared" si="32"/>
        <v>90607011400023210247</v>
      </c>
    </row>
    <row r="558" spans="1:16" hidden="1" x14ac:dyDescent="0.3">
      <c r="A558" s="82">
        <v>26154551</v>
      </c>
      <c r="B558" s="191"/>
      <c r="C558" s="191"/>
      <c r="D558" s="191"/>
      <c r="E558" s="44">
        <v>906</v>
      </c>
      <c r="F558" s="44" t="s">
        <v>144</v>
      </c>
      <c r="G558" s="62">
        <v>1400023210</v>
      </c>
      <c r="H558" s="56">
        <v>244</v>
      </c>
      <c r="I558" s="56"/>
      <c r="J558" s="57"/>
      <c r="K558" s="57"/>
      <c r="L558" s="56">
        <v>223</v>
      </c>
      <c r="M558" s="89" t="s">
        <v>133</v>
      </c>
      <c r="N558" s="57">
        <f>SUMIFS(техфайл!$H$7:$H$4325,техфайл!$D$7:$D$4325,F558,техфайл!$E$7:$E$4325,G558,техфайл!$F$7:$F$4325,H558,техфайл!$G$7:$G$4325,L558,техфайл!$A$7:$A$4325,A558,техфайл!$K$7:$K$4325,M558)</f>
        <v>0</v>
      </c>
      <c r="O558" s="43"/>
      <c r="P558" s="56" t="str">
        <f t="shared" si="32"/>
        <v>90607011400023210244</v>
      </c>
    </row>
    <row r="559" spans="1:16" hidden="1" x14ac:dyDescent="0.3">
      <c r="A559" s="82">
        <v>26154551</v>
      </c>
      <c r="B559" s="191"/>
      <c r="C559" s="191"/>
      <c r="D559" s="191"/>
      <c r="E559" s="44">
        <v>906</v>
      </c>
      <c r="F559" s="44" t="s">
        <v>144</v>
      </c>
      <c r="G559" s="62">
        <v>1400023210</v>
      </c>
      <c r="H559" s="56">
        <v>247</v>
      </c>
      <c r="I559" s="56"/>
      <c r="J559" s="57"/>
      <c r="K559" s="57"/>
      <c r="L559" s="56">
        <v>223</v>
      </c>
      <c r="M559" s="89" t="s">
        <v>134</v>
      </c>
      <c r="N559" s="57">
        <f>SUMIFS(техфайл!$H$7:$H$4325,техфайл!$D$7:$D$4325,F559,техфайл!$E$7:$E$4325,G559,техфайл!$F$7:$F$4325,H559,техфайл!$G$7:$G$4325,L559,техфайл!$A$7:$A$4325,A559,техфайл!$K$7:$K$4325,M559)</f>
        <v>0</v>
      </c>
      <c r="O559" s="43"/>
      <c r="P559" s="56" t="str">
        <f t="shared" si="32"/>
        <v>90607011400023210247</v>
      </c>
    </row>
    <row r="560" spans="1:16" hidden="1" x14ac:dyDescent="0.3">
      <c r="A560" s="82">
        <v>26154551</v>
      </c>
      <c r="B560" s="191"/>
      <c r="C560" s="191"/>
      <c r="D560" s="191"/>
      <c r="E560" s="44">
        <v>906</v>
      </c>
      <c r="F560" s="44" t="s">
        <v>144</v>
      </c>
      <c r="G560" s="62">
        <v>1400023210</v>
      </c>
      <c r="H560" s="56">
        <v>247</v>
      </c>
      <c r="I560" s="56"/>
      <c r="J560" s="57"/>
      <c r="K560" s="57"/>
      <c r="L560" s="56">
        <v>223</v>
      </c>
      <c r="M560" s="89" t="s">
        <v>135</v>
      </c>
      <c r="N560" s="57">
        <f>SUMIFS(техфайл!$H$7:$H$4325,техфайл!$D$7:$D$4325,F560,техфайл!$E$7:$E$4325,G560,техфайл!$F$7:$F$4325,H560,техфайл!$G$7:$G$4325,L560,техфайл!$A$7:$A$4325,A560,техфайл!$K$7:$K$4325,M560)</f>
        <v>0</v>
      </c>
      <c r="O560" s="43"/>
      <c r="P560" s="56" t="str">
        <f t="shared" si="32"/>
        <v>90607011400023210247</v>
      </c>
    </row>
    <row r="561" spans="1:16" hidden="1" x14ac:dyDescent="0.3">
      <c r="A561" s="82">
        <v>26154551</v>
      </c>
      <c r="B561" s="191"/>
      <c r="C561" s="191"/>
      <c r="D561" s="191"/>
      <c r="E561" s="44">
        <v>906</v>
      </c>
      <c r="F561" s="44" t="s">
        <v>144</v>
      </c>
      <c r="G561" s="62">
        <v>1400023210</v>
      </c>
      <c r="H561" s="56">
        <v>244</v>
      </c>
      <c r="I561" s="56"/>
      <c r="J561" s="57"/>
      <c r="K561" s="57"/>
      <c r="L561" s="56">
        <v>225</v>
      </c>
      <c r="M561" s="89" t="s">
        <v>131</v>
      </c>
      <c r="N561" s="57">
        <f>SUMIFS(техфайл!$H$7:$H$4325,техфайл!$D$7:$D$4325,F561,техфайл!$E$7:$E$4325,G561,техфайл!$F$7:$F$4325,H561,техфайл!$G$7:$G$4325,L561,техфайл!$A$7:$A$4325,A561,техфайл!$K$7:$K$4325,M561)</f>
        <v>0</v>
      </c>
      <c r="O561" s="43"/>
      <c r="P561" s="56" t="str">
        <f t="shared" si="32"/>
        <v>90607011400023210244</v>
      </c>
    </row>
    <row r="562" spans="1:16" hidden="1" x14ac:dyDescent="0.3">
      <c r="A562" s="82">
        <v>26154551</v>
      </c>
      <c r="B562" s="191"/>
      <c r="C562" s="191"/>
      <c r="D562" s="191"/>
      <c r="E562" s="44">
        <v>906</v>
      </c>
      <c r="F562" s="44" t="s">
        <v>144</v>
      </c>
      <c r="G562" s="62">
        <v>1400023210</v>
      </c>
      <c r="H562" s="56">
        <v>244</v>
      </c>
      <c r="I562" s="56"/>
      <c r="J562" s="57"/>
      <c r="K562" s="57"/>
      <c r="L562" s="56">
        <v>226</v>
      </c>
      <c r="M562" s="89" t="s">
        <v>131</v>
      </c>
      <c r="N562" s="57">
        <f>SUMIFS(техфайл!$H$7:$H$4325,техфайл!$D$7:$D$4325,F562,техфайл!$E$7:$E$4325,G562,техфайл!$F$7:$F$4325,H562,техфайл!$G$7:$G$4325,L562,техфайл!$A$7:$A$4325,A562,техфайл!$K$7:$K$4325,M562)</f>
        <v>0</v>
      </c>
      <c r="O562" s="43"/>
      <c r="P562" s="56" t="str">
        <f t="shared" si="32"/>
        <v>90607011400023210244</v>
      </c>
    </row>
    <row r="563" spans="1:16" hidden="1" x14ac:dyDescent="0.3">
      <c r="A563" s="82">
        <v>26154551</v>
      </c>
      <c r="B563" s="191"/>
      <c r="C563" s="191"/>
      <c r="D563" s="191"/>
      <c r="E563" s="44">
        <v>906</v>
      </c>
      <c r="F563" s="44" t="s">
        <v>144</v>
      </c>
      <c r="G563" s="62">
        <v>1400023210</v>
      </c>
      <c r="H563" s="56">
        <v>244</v>
      </c>
      <c r="I563" s="56"/>
      <c r="J563" s="57"/>
      <c r="K563" s="57"/>
      <c r="L563" s="56">
        <v>310</v>
      </c>
      <c r="M563" s="89" t="s">
        <v>136</v>
      </c>
      <c r="N563" s="57">
        <f>SUMIFS(техфайл!$H$7:$H$4325,техфайл!$D$7:$D$4325,F563,техфайл!$E$7:$E$4325,G563,техфайл!$F$7:$F$4325,H563,техфайл!$G$7:$G$4325,L563,техфайл!$A$7:$A$4325,A563,техфайл!$K$7:$K$4325,M563)</f>
        <v>0</v>
      </c>
      <c r="O563" s="43"/>
      <c r="P563" s="56" t="str">
        <f t="shared" si="32"/>
        <v>90607011400023210244</v>
      </c>
    </row>
    <row r="564" spans="1:16" hidden="1" x14ac:dyDescent="0.3">
      <c r="A564" s="82">
        <v>26154551</v>
      </c>
      <c r="B564" s="191"/>
      <c r="C564" s="191"/>
      <c r="D564" s="191"/>
      <c r="E564" s="44">
        <v>906</v>
      </c>
      <c r="F564" s="44" t="s">
        <v>144</v>
      </c>
      <c r="G564" s="62">
        <v>1400023210</v>
      </c>
      <c r="H564" s="56">
        <v>244</v>
      </c>
      <c r="I564" s="56"/>
      <c r="J564" s="57"/>
      <c r="K564" s="57"/>
      <c r="L564" s="56">
        <v>342</v>
      </c>
      <c r="M564" s="89" t="s">
        <v>137</v>
      </c>
      <c r="N564" s="57">
        <f>SUMIFS(техфайл!$H$7:$H$4325,техфайл!$D$7:$D$4325,F564,техфайл!$E$7:$E$4325,G564,техфайл!$F$7:$F$4325,H564,техфайл!$G$7:$G$4325,L564,техфайл!$A$7:$A$4325,A564,техфайл!$K$7:$K$4325,M564)</f>
        <v>0</v>
      </c>
      <c r="O564" s="43"/>
      <c r="P564" s="56" t="str">
        <f t="shared" si="32"/>
        <v>90607011400023210244</v>
      </c>
    </row>
    <row r="565" spans="1:16" hidden="1" x14ac:dyDescent="0.3">
      <c r="A565" s="82">
        <v>26154551</v>
      </c>
      <c r="B565" s="191"/>
      <c r="C565" s="191"/>
      <c r="D565" s="191"/>
      <c r="E565" s="44">
        <v>906</v>
      </c>
      <c r="F565" s="44" t="s">
        <v>144</v>
      </c>
      <c r="G565" s="62">
        <v>1400023210</v>
      </c>
      <c r="H565" s="56">
        <v>244</v>
      </c>
      <c r="I565" s="56"/>
      <c r="J565" s="57"/>
      <c r="K565" s="57"/>
      <c r="L565" s="56">
        <v>344</v>
      </c>
      <c r="M565" s="89" t="s">
        <v>136</v>
      </c>
      <c r="N565" s="57">
        <f>SUMIFS(техфайл!$H$7:$H$4325,техфайл!$D$7:$D$4325,F565,техфайл!$E$7:$E$4325,G565,техфайл!$F$7:$F$4325,H565,техфайл!$G$7:$G$4325,L565,техфайл!$A$7:$A$4325,A565,техфайл!$K$7:$K$4325,M565)</f>
        <v>0</v>
      </c>
      <c r="O565" s="43"/>
      <c r="P565" s="56" t="str">
        <f t="shared" si="32"/>
        <v>90607011400023210244</v>
      </c>
    </row>
    <row r="566" spans="1:16" hidden="1" x14ac:dyDescent="0.3">
      <c r="A566" s="82">
        <v>26154551</v>
      </c>
      <c r="B566" s="191"/>
      <c r="C566" s="191"/>
      <c r="D566" s="191"/>
      <c r="E566" s="44">
        <v>906</v>
      </c>
      <c r="F566" s="44" t="s">
        <v>144</v>
      </c>
      <c r="G566" s="62">
        <v>1400023210</v>
      </c>
      <c r="H566" s="56">
        <v>244</v>
      </c>
      <c r="I566" s="56"/>
      <c r="J566" s="57"/>
      <c r="K566" s="57"/>
      <c r="L566" s="56">
        <v>346</v>
      </c>
      <c r="M566" s="89" t="s">
        <v>136</v>
      </c>
      <c r="N566" s="57">
        <f>SUMIFS(техфайл!$H$7:$H$4325,техфайл!$D$7:$D$4325,F566,техфайл!$E$7:$E$4325,G566,техфайл!$F$7:$F$4325,H566,техфайл!$G$7:$G$4325,L566,техфайл!$A$7:$A$4325,A566,техфайл!$K$7:$K$4325,M566)</f>
        <v>0</v>
      </c>
      <c r="O566" s="43"/>
      <c r="P566" s="56" t="str">
        <f t="shared" si="32"/>
        <v>90607011400023210244</v>
      </c>
    </row>
    <row r="567" spans="1:16" hidden="1" x14ac:dyDescent="0.3">
      <c r="A567" s="82">
        <v>26154551</v>
      </c>
      <c r="B567" s="191"/>
      <c r="C567" s="191"/>
      <c r="D567" s="191"/>
      <c r="E567" s="44">
        <v>906</v>
      </c>
      <c r="F567" s="44" t="s">
        <v>144</v>
      </c>
      <c r="G567" s="62">
        <v>1400023210</v>
      </c>
      <c r="H567" s="56">
        <v>851</v>
      </c>
      <c r="I567" s="56"/>
      <c r="J567" s="57">
        <f>SUMIFS(техфайл!$H$7:$H$4325,техфайл!$D$7:$D$4325,F567,техфайл!$E$7:$E$4325,G567,техфайл!$F$7:$F$4325,H567,техфайл!$A$7:$A$4325,A567)</f>
        <v>0</v>
      </c>
      <c r="K567" s="57"/>
      <c r="L567" s="56">
        <v>291</v>
      </c>
      <c r="M567" s="89" t="s">
        <v>138</v>
      </c>
      <c r="N567" s="57">
        <f>SUMIFS(техфайл!$H$7:$H$4325,техфайл!$D$7:$D$4325,F567,техфайл!$E$7:$E$4325,G567,техфайл!$F$7:$F$4325,H567,техфайл!$G$7:$G$4325,L567,техфайл!$A$7:$A$4325,A567,техфайл!$K$7:$K$4325,M567)</f>
        <v>0</v>
      </c>
      <c r="O567" s="43"/>
      <c r="P567" s="56" t="str">
        <f t="shared" si="32"/>
        <v>90607011400023210851</v>
      </c>
    </row>
    <row r="568" spans="1:16" hidden="1" x14ac:dyDescent="0.3">
      <c r="A568" s="82">
        <v>26154551</v>
      </c>
      <c r="B568" s="191"/>
      <c r="C568" s="191"/>
      <c r="D568" s="191"/>
      <c r="E568" s="44">
        <v>906</v>
      </c>
      <c r="F568" s="44" t="s">
        <v>174</v>
      </c>
      <c r="G568" s="62">
        <v>1400005000</v>
      </c>
      <c r="H568" s="56">
        <v>112</v>
      </c>
      <c r="I568" s="56"/>
      <c r="J568" s="57">
        <f>SUMIFS(техфайл!$H$7:$H$4325,техфайл!$D$7:$D$4325,F568,техфайл!$E$7:$E$4325,G568,техфайл!$F$7:$F$4325,H568,техфайл!$A$7:$A$4325,A568)</f>
        <v>0</v>
      </c>
      <c r="K568" s="57"/>
      <c r="L568" s="56">
        <v>212</v>
      </c>
      <c r="M568" s="89" t="s">
        <v>175</v>
      </c>
      <c r="N568" s="57">
        <f>SUMIFS(техфайл!$H$7:$H$4325,техфайл!$D$7:$D$4325,F568,техфайл!$E$7:$E$4325,G568,техфайл!$F$7:$F$4325,H568,техфайл!$G$7:$G$4325,L568,техфайл!$A$7:$A$4325,A568,техфайл!$K$7:$K$4325,M568)</f>
        <v>0</v>
      </c>
      <c r="O568" s="43"/>
      <c r="P568" s="56" t="str">
        <f t="shared" si="32"/>
        <v>90607051400005000112</v>
      </c>
    </row>
    <row r="569" spans="1:16" hidden="1" x14ac:dyDescent="0.3">
      <c r="A569" s="82">
        <v>26154551</v>
      </c>
      <c r="B569" s="192"/>
      <c r="C569" s="192"/>
      <c r="D569" s="192"/>
      <c r="E569" s="44">
        <v>906</v>
      </c>
      <c r="F569" s="44" t="s">
        <v>174</v>
      </c>
      <c r="G569" s="62">
        <v>1400005000</v>
      </c>
      <c r="H569" s="56">
        <v>244</v>
      </c>
      <c r="I569" s="56"/>
      <c r="J569" s="57">
        <f>SUMIFS(техфайл!$H$7:$H$4325,техфайл!$D$7:$D$4325,F569,техфайл!$E$7:$E$4325,G569,техфайл!$F$7:$F$4325,H569,техфайл!$A$7:$A$4325,A569)</f>
        <v>0</v>
      </c>
      <c r="K569" s="57"/>
      <c r="L569" s="56">
        <v>226</v>
      </c>
      <c r="M569" s="89" t="s">
        <v>175</v>
      </c>
      <c r="N569" s="57">
        <f>SUMIFS(техфайл!$H$7:$H$4325,техфайл!$D$7:$D$4325,F569,техфайл!$E$7:$E$4325,G569,техфайл!$F$7:$F$4325,H569,техфайл!$G$7:$G$4325,L569,техфайл!$A$7:$A$4325,A569,техфайл!$K$7:$K$4325,M569)</f>
        <v>0</v>
      </c>
      <c r="O569" s="43"/>
      <c r="P569" s="56" t="str">
        <f t="shared" si="32"/>
        <v>90607051400005000244</v>
      </c>
    </row>
    <row r="570" spans="1:16" ht="18.75" hidden="1" customHeight="1" x14ac:dyDescent="0.3">
      <c r="A570" s="82">
        <v>35626788</v>
      </c>
      <c r="B570" s="190" t="s">
        <v>506</v>
      </c>
      <c r="C570" s="190" t="s">
        <v>381</v>
      </c>
      <c r="D570" s="190" t="str">
        <f>VLOOKUP($A570, Учреждения!$B$4:$F$292, 3, FALSE)</f>
        <v>ГКДОУ "ДЕТСКИЙ САД № 114 "ЗВОНОЧЕК" Г.О. ГОРЛОВКА" ДНР</v>
      </c>
      <c r="E570" s="81" t="s">
        <v>140</v>
      </c>
      <c r="F570" s="81" t="s">
        <v>140</v>
      </c>
      <c r="G570" s="81" t="s">
        <v>140</v>
      </c>
      <c r="H570" s="81" t="s">
        <v>140</v>
      </c>
      <c r="I570" s="81" t="s">
        <v>140</v>
      </c>
      <c r="J570" s="81" t="s">
        <v>140</v>
      </c>
      <c r="K570" s="80">
        <f>SUM(J571:J586)</f>
        <v>0</v>
      </c>
      <c r="L570" s="56"/>
      <c r="M570" s="89"/>
      <c r="N570" s="57"/>
      <c r="O570" s="43"/>
      <c r="P570" s="85"/>
    </row>
    <row r="571" spans="1:16" ht="18.75" hidden="1" customHeight="1" x14ac:dyDescent="0.3">
      <c r="A571" s="82">
        <v>35626788</v>
      </c>
      <c r="B571" s="191"/>
      <c r="C571" s="191"/>
      <c r="D571" s="191"/>
      <c r="E571" s="44">
        <v>906</v>
      </c>
      <c r="F571" s="44" t="s">
        <v>144</v>
      </c>
      <c r="G571" s="62">
        <v>1400023210</v>
      </c>
      <c r="H571" s="56" t="s">
        <v>168</v>
      </c>
      <c r="I571" s="56"/>
      <c r="J571" s="57">
        <f>SUMIFS(техфайл!$H$7:$H$4325,техфайл!$D$7:$D$4325,F571,техфайл!$E$7:$E$4325,G571,техфайл!$F$7:$F$4325,H571,техфайл!$A$7:$A$4325,A571)</f>
        <v>0</v>
      </c>
      <c r="K571" s="57"/>
      <c r="L571" s="56">
        <v>211</v>
      </c>
      <c r="M571" s="89" t="s">
        <v>172</v>
      </c>
      <c r="N571" s="57">
        <f>SUMIFS(техфайл!$H$7:$H$4325,техфайл!$D$7:$D$4325,F571,техфайл!$E$7:$E$4325,G571,техфайл!$F$7:$F$4325,H571,техфайл!$G$7:$G$4325,L571,техфайл!$A$7:$A$4325,A571,техфайл!$K$7:$K$4325,M571)+SUMIFS(техфайл!$H$7:$H$4325,техфайл!$D$7:$D$4325,F571,техфайл!$E$7:$E$4325,G571,техфайл!$F$7:$F$4325,H571,техфайл!$G$7:$G$4325,266,техфайл!$A$7:$A$4325,A571,техфайл!$K$7:$K$4325,M571)</f>
        <v>0</v>
      </c>
      <c r="O571" s="43"/>
      <c r="P571" s="56" t="str">
        <f t="shared" ref="P571:P586" si="33">E571&amp;F571&amp;SUBSTITUTE(G571," ","")&amp;H571</f>
        <v>90607011400023210111</v>
      </c>
    </row>
    <row r="572" spans="1:16" hidden="1" x14ac:dyDescent="0.3">
      <c r="A572" s="82">
        <v>35626788</v>
      </c>
      <c r="B572" s="191"/>
      <c r="C572" s="191"/>
      <c r="D572" s="191"/>
      <c r="E572" s="44">
        <v>906</v>
      </c>
      <c r="F572" s="44" t="s">
        <v>144</v>
      </c>
      <c r="G572" s="62">
        <v>1400023210</v>
      </c>
      <c r="H572" s="56" t="s">
        <v>170</v>
      </c>
      <c r="I572" s="56"/>
      <c r="J572" s="57">
        <f>SUMIFS(техфайл!$H$7:$H$4325,техфайл!$D$7:$D$4325,F572,техфайл!$E$7:$E$4325,G572,техфайл!$F$7:$F$4325,H572,техфайл!$A$7:$A$4325,A572)</f>
        <v>0</v>
      </c>
      <c r="K572" s="57"/>
      <c r="L572" s="56">
        <v>213</v>
      </c>
      <c r="M572" s="89" t="s">
        <v>173</v>
      </c>
      <c r="N572" s="57">
        <f>SUMIFS(техфайл!$H$7:$H$4325,техфайл!$D$7:$D$4325,F572,техфайл!$E$7:$E$4325,G572,техфайл!$F$7:$F$4325,H572,техфайл!$G$7:$G$4325,L572,техфайл!$A$7:$A$4325,A572,техфайл!$K$7:$K$4325,M572)</f>
        <v>0</v>
      </c>
      <c r="O572" s="43"/>
      <c r="P572" s="56" t="str">
        <f t="shared" si="33"/>
        <v>90607011400023210119</v>
      </c>
    </row>
    <row r="573" spans="1:16" hidden="1" x14ac:dyDescent="0.3">
      <c r="A573" s="82">
        <v>35626788</v>
      </c>
      <c r="B573" s="191"/>
      <c r="C573" s="191"/>
      <c r="D573" s="191"/>
      <c r="E573" s="44">
        <v>906</v>
      </c>
      <c r="F573" s="44" t="s">
        <v>144</v>
      </c>
      <c r="G573" s="62">
        <v>1400023210</v>
      </c>
      <c r="H573" s="56">
        <v>244</v>
      </c>
      <c r="I573" s="56"/>
      <c r="J573" s="57">
        <f>SUMIFS(техфайл!$H$7:$H$4325,техфайл!$D$7:$D$4325,F573,техфайл!$E$7:$E$4325,G573,техфайл!$F$7:$F$4325,H573,техфайл!$A$7:$A$4325,A573)</f>
        <v>0</v>
      </c>
      <c r="K573" s="57"/>
      <c r="L573" s="56">
        <v>221</v>
      </c>
      <c r="M573" s="89" t="s">
        <v>131</v>
      </c>
      <c r="N573" s="57">
        <f>SUMIFS(техфайл!$H$7:$H$4325,техфайл!$D$7:$D$4325,F573,техфайл!$E$7:$E$4325,G573,техфайл!$F$7:$F$4325,H573,техфайл!$G$7:$G$4325,L573,техфайл!$A$7:$A$4325,A573,техфайл!$K$7:$K$4325,M573)</f>
        <v>0</v>
      </c>
      <c r="O573" s="43"/>
      <c r="P573" s="56" t="str">
        <f t="shared" si="33"/>
        <v>90607011400023210244</v>
      </c>
    </row>
    <row r="574" spans="1:16" hidden="1" x14ac:dyDescent="0.3">
      <c r="A574" s="82">
        <v>35626788</v>
      </c>
      <c r="B574" s="191"/>
      <c r="C574" s="191"/>
      <c r="D574" s="191"/>
      <c r="E574" s="44">
        <v>906</v>
      </c>
      <c r="F574" s="44" t="s">
        <v>144</v>
      </c>
      <c r="G574" s="62">
        <v>1400023210</v>
      </c>
      <c r="H574" s="56">
        <v>247</v>
      </c>
      <c r="I574" s="56"/>
      <c r="J574" s="57">
        <f>SUMIFS(техфайл!$H$7:$H$4325,техфайл!$D$7:$D$4325,F574,техфайл!$E$7:$E$4325,G574,техфайл!$F$7:$F$4325,H574,техфайл!$A$7:$A$4325,A574)</f>
        <v>0</v>
      </c>
      <c r="K574" s="57"/>
      <c r="L574" s="56">
        <v>223</v>
      </c>
      <c r="M574" s="89" t="s">
        <v>132</v>
      </c>
      <c r="N574" s="57">
        <f>SUMIFS(техфайл!$H$7:$H$4325,техфайл!$D$7:$D$4325,F574,техфайл!$E$7:$E$4325,G574,техфайл!$F$7:$F$4325,H574,техфайл!$G$7:$G$4325,L574,техфайл!$A$7:$A$4325,A574,техфайл!$K$7:$K$4325,M574)</f>
        <v>0</v>
      </c>
      <c r="O574" s="43"/>
      <c r="P574" s="56" t="str">
        <f t="shared" si="33"/>
        <v>90607011400023210247</v>
      </c>
    </row>
    <row r="575" spans="1:16" hidden="1" x14ac:dyDescent="0.3">
      <c r="A575" s="82">
        <v>35626788</v>
      </c>
      <c r="B575" s="191"/>
      <c r="C575" s="191"/>
      <c r="D575" s="191"/>
      <c r="E575" s="44">
        <v>906</v>
      </c>
      <c r="F575" s="44" t="s">
        <v>144</v>
      </c>
      <c r="G575" s="62">
        <v>1400023210</v>
      </c>
      <c r="H575" s="56">
        <v>244</v>
      </c>
      <c r="I575" s="56"/>
      <c r="J575" s="57"/>
      <c r="K575" s="57"/>
      <c r="L575" s="56">
        <v>223</v>
      </c>
      <c r="M575" s="89" t="s">
        <v>133</v>
      </c>
      <c r="N575" s="57">
        <f>SUMIFS(техфайл!$H$7:$H$4325,техфайл!$D$7:$D$4325,F575,техфайл!$E$7:$E$4325,G575,техфайл!$F$7:$F$4325,H575,техфайл!$G$7:$G$4325,L575,техфайл!$A$7:$A$4325,A575,техфайл!$K$7:$K$4325,M575)</f>
        <v>0</v>
      </c>
      <c r="O575" s="43"/>
      <c r="P575" s="56" t="str">
        <f t="shared" si="33"/>
        <v>90607011400023210244</v>
      </c>
    </row>
    <row r="576" spans="1:16" hidden="1" x14ac:dyDescent="0.3">
      <c r="A576" s="82">
        <v>35626788</v>
      </c>
      <c r="B576" s="191"/>
      <c r="C576" s="191"/>
      <c r="D576" s="191"/>
      <c r="E576" s="44">
        <v>906</v>
      </c>
      <c r="F576" s="44" t="s">
        <v>144</v>
      </c>
      <c r="G576" s="62">
        <v>1400023210</v>
      </c>
      <c r="H576" s="56">
        <v>247</v>
      </c>
      <c r="I576" s="56"/>
      <c r="J576" s="57"/>
      <c r="K576" s="57"/>
      <c r="L576" s="56">
        <v>223</v>
      </c>
      <c r="M576" s="89" t="s">
        <v>134</v>
      </c>
      <c r="N576" s="57">
        <f>SUMIFS(техфайл!$H$7:$H$4325,техфайл!$D$7:$D$4325,F576,техфайл!$E$7:$E$4325,G576,техфайл!$F$7:$F$4325,H576,техфайл!$G$7:$G$4325,L576,техфайл!$A$7:$A$4325,A576,техфайл!$K$7:$K$4325,M576)</f>
        <v>0</v>
      </c>
      <c r="O576" s="43"/>
      <c r="P576" s="56" t="str">
        <f t="shared" si="33"/>
        <v>90607011400023210247</v>
      </c>
    </row>
    <row r="577" spans="1:16" hidden="1" x14ac:dyDescent="0.3">
      <c r="A577" s="82">
        <v>35626788</v>
      </c>
      <c r="B577" s="191"/>
      <c r="C577" s="191"/>
      <c r="D577" s="191"/>
      <c r="E577" s="44">
        <v>906</v>
      </c>
      <c r="F577" s="44" t="s">
        <v>144</v>
      </c>
      <c r="G577" s="62">
        <v>1400023210</v>
      </c>
      <c r="H577" s="56">
        <v>247</v>
      </c>
      <c r="I577" s="56"/>
      <c r="J577" s="57"/>
      <c r="K577" s="57"/>
      <c r="L577" s="56">
        <v>223</v>
      </c>
      <c r="M577" s="89" t="s">
        <v>135</v>
      </c>
      <c r="N577" s="57">
        <f>SUMIFS(техфайл!$H$7:$H$4325,техфайл!$D$7:$D$4325,F577,техфайл!$E$7:$E$4325,G577,техфайл!$F$7:$F$4325,H577,техфайл!$G$7:$G$4325,L577,техфайл!$A$7:$A$4325,A577,техфайл!$K$7:$K$4325,M577)</f>
        <v>0</v>
      </c>
      <c r="O577" s="43"/>
      <c r="P577" s="56" t="str">
        <f t="shared" si="33"/>
        <v>90607011400023210247</v>
      </c>
    </row>
    <row r="578" spans="1:16" hidden="1" x14ac:dyDescent="0.3">
      <c r="A578" s="82">
        <v>35626788</v>
      </c>
      <c r="B578" s="191"/>
      <c r="C578" s="191"/>
      <c r="D578" s="191"/>
      <c r="E578" s="44">
        <v>906</v>
      </c>
      <c r="F578" s="44" t="s">
        <v>144</v>
      </c>
      <c r="G578" s="62">
        <v>1400023210</v>
      </c>
      <c r="H578" s="56">
        <v>244</v>
      </c>
      <c r="I578" s="56"/>
      <c r="J578" s="57"/>
      <c r="K578" s="57"/>
      <c r="L578" s="56">
        <v>225</v>
      </c>
      <c r="M578" s="89" t="s">
        <v>131</v>
      </c>
      <c r="N578" s="57">
        <f>SUMIFS(техфайл!$H$7:$H$4325,техфайл!$D$7:$D$4325,F578,техфайл!$E$7:$E$4325,G578,техфайл!$F$7:$F$4325,H578,техфайл!$G$7:$G$4325,L578,техфайл!$A$7:$A$4325,A578,техфайл!$K$7:$K$4325,M578)</f>
        <v>0</v>
      </c>
      <c r="O578" s="43"/>
      <c r="P578" s="56" t="str">
        <f t="shared" si="33"/>
        <v>90607011400023210244</v>
      </c>
    </row>
    <row r="579" spans="1:16" hidden="1" x14ac:dyDescent="0.3">
      <c r="A579" s="82">
        <v>35626788</v>
      </c>
      <c r="B579" s="191"/>
      <c r="C579" s="191"/>
      <c r="D579" s="191"/>
      <c r="E579" s="44">
        <v>906</v>
      </c>
      <c r="F579" s="44" t="s">
        <v>144</v>
      </c>
      <c r="G579" s="62">
        <v>1400023210</v>
      </c>
      <c r="H579" s="56">
        <v>244</v>
      </c>
      <c r="I579" s="56"/>
      <c r="J579" s="57"/>
      <c r="K579" s="57"/>
      <c r="L579" s="56">
        <v>226</v>
      </c>
      <c r="M579" s="89" t="s">
        <v>131</v>
      </c>
      <c r="N579" s="57">
        <f>SUMIFS(техфайл!$H$7:$H$4325,техфайл!$D$7:$D$4325,F579,техфайл!$E$7:$E$4325,G579,техфайл!$F$7:$F$4325,H579,техфайл!$G$7:$G$4325,L579,техфайл!$A$7:$A$4325,A579,техфайл!$K$7:$K$4325,M579)</f>
        <v>0</v>
      </c>
      <c r="O579" s="43"/>
      <c r="P579" s="56" t="str">
        <f t="shared" si="33"/>
        <v>90607011400023210244</v>
      </c>
    </row>
    <row r="580" spans="1:16" hidden="1" x14ac:dyDescent="0.3">
      <c r="A580" s="82">
        <v>35626788</v>
      </c>
      <c r="B580" s="191"/>
      <c r="C580" s="191"/>
      <c r="D580" s="191"/>
      <c r="E580" s="44">
        <v>906</v>
      </c>
      <c r="F580" s="44" t="s">
        <v>144</v>
      </c>
      <c r="G580" s="62">
        <v>1400023210</v>
      </c>
      <c r="H580" s="56">
        <v>244</v>
      </c>
      <c r="I580" s="56"/>
      <c r="J580" s="57"/>
      <c r="K580" s="57"/>
      <c r="L580" s="56">
        <v>310</v>
      </c>
      <c r="M580" s="89" t="s">
        <v>136</v>
      </c>
      <c r="N580" s="57">
        <f>SUMIFS(техфайл!$H$7:$H$4325,техфайл!$D$7:$D$4325,F580,техфайл!$E$7:$E$4325,G580,техфайл!$F$7:$F$4325,H580,техфайл!$G$7:$G$4325,L580,техфайл!$A$7:$A$4325,A580,техфайл!$K$7:$K$4325,M580)</f>
        <v>0</v>
      </c>
      <c r="O580" s="43"/>
      <c r="P580" s="56" t="str">
        <f t="shared" si="33"/>
        <v>90607011400023210244</v>
      </c>
    </row>
    <row r="581" spans="1:16" hidden="1" x14ac:dyDescent="0.3">
      <c r="A581" s="82">
        <v>35626788</v>
      </c>
      <c r="B581" s="191"/>
      <c r="C581" s="191"/>
      <c r="D581" s="191"/>
      <c r="E581" s="44">
        <v>906</v>
      </c>
      <c r="F581" s="44" t="s">
        <v>144</v>
      </c>
      <c r="G581" s="62">
        <v>1400023210</v>
      </c>
      <c r="H581" s="56">
        <v>244</v>
      </c>
      <c r="I581" s="56"/>
      <c r="J581" s="57"/>
      <c r="K581" s="57"/>
      <c r="L581" s="56">
        <v>342</v>
      </c>
      <c r="M581" s="89" t="s">
        <v>137</v>
      </c>
      <c r="N581" s="57">
        <f>SUMIFS(техфайл!$H$7:$H$4325,техфайл!$D$7:$D$4325,F581,техфайл!$E$7:$E$4325,G581,техфайл!$F$7:$F$4325,H581,техфайл!$G$7:$G$4325,L581,техфайл!$A$7:$A$4325,A581,техфайл!$K$7:$K$4325,M581)</f>
        <v>0</v>
      </c>
      <c r="O581" s="43"/>
      <c r="P581" s="56" t="str">
        <f t="shared" si="33"/>
        <v>90607011400023210244</v>
      </c>
    </row>
    <row r="582" spans="1:16" hidden="1" x14ac:dyDescent="0.3">
      <c r="A582" s="82">
        <v>35626788</v>
      </c>
      <c r="B582" s="191"/>
      <c r="C582" s="191"/>
      <c r="D582" s="191"/>
      <c r="E582" s="44">
        <v>906</v>
      </c>
      <c r="F582" s="44" t="s">
        <v>144</v>
      </c>
      <c r="G582" s="62">
        <v>1400023210</v>
      </c>
      <c r="H582" s="56">
        <v>244</v>
      </c>
      <c r="I582" s="56"/>
      <c r="J582" s="57"/>
      <c r="K582" s="57"/>
      <c r="L582" s="56">
        <v>344</v>
      </c>
      <c r="M582" s="89" t="s">
        <v>136</v>
      </c>
      <c r="N582" s="57">
        <f>SUMIFS(техфайл!$H$7:$H$4325,техфайл!$D$7:$D$4325,F582,техфайл!$E$7:$E$4325,G582,техфайл!$F$7:$F$4325,H582,техфайл!$G$7:$G$4325,L582,техфайл!$A$7:$A$4325,A582,техфайл!$K$7:$K$4325,M582)</f>
        <v>0</v>
      </c>
      <c r="O582" s="43"/>
      <c r="P582" s="56" t="str">
        <f t="shared" si="33"/>
        <v>90607011400023210244</v>
      </c>
    </row>
    <row r="583" spans="1:16" hidden="1" x14ac:dyDescent="0.3">
      <c r="A583" s="82">
        <v>35626788</v>
      </c>
      <c r="B583" s="191"/>
      <c r="C583" s="191"/>
      <c r="D583" s="191"/>
      <c r="E583" s="44">
        <v>906</v>
      </c>
      <c r="F583" s="44" t="s">
        <v>144</v>
      </c>
      <c r="G583" s="62">
        <v>1400023210</v>
      </c>
      <c r="H583" s="56">
        <v>244</v>
      </c>
      <c r="I583" s="56"/>
      <c r="J583" s="57"/>
      <c r="K583" s="57"/>
      <c r="L583" s="56">
        <v>346</v>
      </c>
      <c r="M583" s="89" t="s">
        <v>136</v>
      </c>
      <c r="N583" s="57">
        <f>SUMIFS(техфайл!$H$7:$H$4325,техфайл!$D$7:$D$4325,F583,техфайл!$E$7:$E$4325,G583,техфайл!$F$7:$F$4325,H583,техфайл!$G$7:$G$4325,L583,техфайл!$A$7:$A$4325,A583,техфайл!$K$7:$K$4325,M583)</f>
        <v>0</v>
      </c>
      <c r="O583" s="43"/>
      <c r="P583" s="56" t="str">
        <f t="shared" si="33"/>
        <v>90607011400023210244</v>
      </c>
    </row>
    <row r="584" spans="1:16" hidden="1" x14ac:dyDescent="0.3">
      <c r="A584" s="82">
        <v>35626788</v>
      </c>
      <c r="B584" s="191"/>
      <c r="C584" s="191"/>
      <c r="D584" s="191"/>
      <c r="E584" s="44">
        <v>906</v>
      </c>
      <c r="F584" s="44" t="s">
        <v>144</v>
      </c>
      <c r="G584" s="62">
        <v>1400023210</v>
      </c>
      <c r="H584" s="56">
        <v>851</v>
      </c>
      <c r="I584" s="56"/>
      <c r="J584" s="57">
        <f>SUMIFS(техфайл!$H$7:$H$4325,техфайл!$D$7:$D$4325,F584,техфайл!$E$7:$E$4325,G584,техфайл!$F$7:$F$4325,H584,техфайл!$A$7:$A$4325,A584)</f>
        <v>0</v>
      </c>
      <c r="K584" s="57"/>
      <c r="L584" s="56">
        <v>291</v>
      </c>
      <c r="M584" s="89" t="s">
        <v>138</v>
      </c>
      <c r="N584" s="57">
        <f>SUMIFS(техфайл!$H$7:$H$4325,техфайл!$D$7:$D$4325,F584,техфайл!$E$7:$E$4325,G584,техфайл!$F$7:$F$4325,H584,техфайл!$G$7:$G$4325,L584,техфайл!$A$7:$A$4325,A584,техфайл!$K$7:$K$4325,M584)</f>
        <v>0</v>
      </c>
      <c r="O584" s="43"/>
      <c r="P584" s="56" t="str">
        <f t="shared" si="33"/>
        <v>90607011400023210851</v>
      </c>
    </row>
    <row r="585" spans="1:16" hidden="1" x14ac:dyDescent="0.3">
      <c r="A585" s="82">
        <v>35626788</v>
      </c>
      <c r="B585" s="191"/>
      <c r="C585" s="191"/>
      <c r="D585" s="191"/>
      <c r="E585" s="44">
        <v>906</v>
      </c>
      <c r="F585" s="44" t="s">
        <v>174</v>
      </c>
      <c r="G585" s="62">
        <v>1400005000</v>
      </c>
      <c r="H585" s="56">
        <v>112</v>
      </c>
      <c r="I585" s="56"/>
      <c r="J585" s="57">
        <f>SUMIFS(техфайл!$H$7:$H$4325,техфайл!$D$7:$D$4325,F585,техфайл!$E$7:$E$4325,G585,техфайл!$F$7:$F$4325,H585,техфайл!$A$7:$A$4325,A585)</f>
        <v>0</v>
      </c>
      <c r="K585" s="57"/>
      <c r="L585" s="56">
        <v>212</v>
      </c>
      <c r="M585" s="89" t="s">
        <v>175</v>
      </c>
      <c r="N585" s="57">
        <f>SUMIFS(техфайл!$H$7:$H$4325,техфайл!$D$7:$D$4325,F585,техфайл!$E$7:$E$4325,G585,техфайл!$F$7:$F$4325,H585,техфайл!$G$7:$G$4325,L585,техфайл!$A$7:$A$4325,A585,техфайл!$K$7:$K$4325,M585)</f>
        <v>0</v>
      </c>
      <c r="O585" s="43"/>
      <c r="P585" s="56" t="str">
        <f t="shared" si="33"/>
        <v>90607051400005000112</v>
      </c>
    </row>
    <row r="586" spans="1:16" hidden="1" x14ac:dyDescent="0.3">
      <c r="A586" s="82">
        <v>35626788</v>
      </c>
      <c r="B586" s="192"/>
      <c r="C586" s="192"/>
      <c r="D586" s="192"/>
      <c r="E586" s="44">
        <v>906</v>
      </c>
      <c r="F586" s="44" t="s">
        <v>174</v>
      </c>
      <c r="G586" s="62">
        <v>1400005000</v>
      </c>
      <c r="H586" s="56">
        <v>244</v>
      </c>
      <c r="I586" s="56"/>
      <c r="J586" s="57">
        <f>SUMIFS(техфайл!$H$7:$H$4325,техфайл!$D$7:$D$4325,F586,техфайл!$E$7:$E$4325,G586,техфайл!$F$7:$F$4325,H586,техфайл!$A$7:$A$4325,A586)</f>
        <v>0</v>
      </c>
      <c r="K586" s="57"/>
      <c r="L586" s="56">
        <v>226</v>
      </c>
      <c r="M586" s="89" t="s">
        <v>175</v>
      </c>
      <c r="N586" s="57">
        <f>SUMIFS(техфайл!$H$7:$H$4325,техфайл!$D$7:$D$4325,F586,техфайл!$E$7:$E$4325,G586,техфайл!$F$7:$F$4325,H586,техфайл!$G$7:$G$4325,L586,техфайл!$A$7:$A$4325,A586,техфайл!$K$7:$K$4325,M586)</f>
        <v>0</v>
      </c>
      <c r="O586" s="43"/>
      <c r="P586" s="56" t="str">
        <f t="shared" si="33"/>
        <v>90607051400005000244</v>
      </c>
    </row>
    <row r="587" spans="1:16" ht="18.75" hidden="1" customHeight="1" x14ac:dyDescent="0.3">
      <c r="A587" s="82">
        <v>35783078</v>
      </c>
      <c r="B587" s="190" t="s">
        <v>507</v>
      </c>
      <c r="C587" s="190" t="s">
        <v>382</v>
      </c>
      <c r="D587" s="190" t="str">
        <f>VLOOKUP($A587, Учреждения!$B$4:$F$292, 3, FALSE)</f>
        <v>МБДОУ Г. ГОРЛОВКИ № 115 «РОМАШКА»</v>
      </c>
      <c r="E587" s="81" t="s">
        <v>140</v>
      </c>
      <c r="F587" s="81" t="s">
        <v>140</v>
      </c>
      <c r="G587" s="81" t="s">
        <v>140</v>
      </c>
      <c r="H587" s="81" t="s">
        <v>140</v>
      </c>
      <c r="I587" s="81" t="s">
        <v>140</v>
      </c>
      <c r="J587" s="81" t="s">
        <v>140</v>
      </c>
      <c r="K587" s="80">
        <f>SUM(J588:J604)</f>
        <v>0</v>
      </c>
      <c r="L587" s="56"/>
      <c r="M587" s="89"/>
      <c r="N587" s="57"/>
      <c r="O587" s="43"/>
      <c r="P587" s="85"/>
    </row>
    <row r="588" spans="1:16" ht="18.75" hidden="1" customHeight="1" x14ac:dyDescent="0.3">
      <c r="A588" s="82">
        <v>35783078</v>
      </c>
      <c r="B588" s="191"/>
      <c r="C588" s="191"/>
      <c r="D588" s="191"/>
      <c r="E588" s="44">
        <v>906</v>
      </c>
      <c r="F588" s="44" t="s">
        <v>144</v>
      </c>
      <c r="G588" s="62">
        <v>1400023210</v>
      </c>
      <c r="H588" s="56" t="s">
        <v>168</v>
      </c>
      <c r="I588" s="56"/>
      <c r="J588" s="57">
        <f>SUMIFS(техфайл!$H$7:$H$4325,техфайл!$D$7:$D$4325,F588,техфайл!$E$7:$E$4325,G588,техфайл!$F$7:$F$4325,H588,техфайл!$A$7:$A$4325,A588)</f>
        <v>0</v>
      </c>
      <c r="K588" s="57"/>
      <c r="L588" s="56">
        <v>211</v>
      </c>
      <c r="M588" s="89" t="s">
        <v>172</v>
      </c>
      <c r="N588" s="57">
        <f>SUMIFS(техфайл!$H$7:$H$4325,техфайл!$D$7:$D$4325,F588,техфайл!$E$7:$E$4325,G588,техфайл!$F$7:$F$4325,H588,техфайл!$G$7:$G$4325,L588,техфайл!$A$7:$A$4325,A588,техфайл!$K$7:$K$4325,M588)+SUMIFS(техфайл!$H$7:$H$4325,техфайл!$D$7:$D$4325,F588,техфайл!$E$7:$E$4325,G588,техфайл!$F$7:$F$4325,H588,техфайл!$G$7:$G$4325,266,техфайл!$A$7:$A$4325,A588,техфайл!$K$7:$K$4325,M588)</f>
        <v>0</v>
      </c>
      <c r="O588" s="43"/>
      <c r="P588" s="56" t="str">
        <f t="shared" ref="P588:P604" si="34">E588&amp;F588&amp;SUBSTITUTE(G588," ","")&amp;H588</f>
        <v>90607011400023210111</v>
      </c>
    </row>
    <row r="589" spans="1:16" hidden="1" x14ac:dyDescent="0.3">
      <c r="A589" s="82">
        <v>35783078</v>
      </c>
      <c r="B589" s="191"/>
      <c r="C589" s="191"/>
      <c r="D589" s="191"/>
      <c r="E589" s="44">
        <v>906</v>
      </c>
      <c r="F589" s="44" t="s">
        <v>144</v>
      </c>
      <c r="G589" s="62">
        <v>1400023210</v>
      </c>
      <c r="H589" s="56" t="s">
        <v>170</v>
      </c>
      <c r="I589" s="56"/>
      <c r="J589" s="57">
        <f>SUMIFS(техфайл!$H$7:$H$4325,техфайл!$D$7:$D$4325,F589,техфайл!$E$7:$E$4325,G589,техфайл!$F$7:$F$4325,H589,техфайл!$A$7:$A$4325,A589)</f>
        <v>0</v>
      </c>
      <c r="K589" s="57"/>
      <c r="L589" s="56">
        <v>213</v>
      </c>
      <c r="M589" s="89" t="s">
        <v>173</v>
      </c>
      <c r="N589" s="57">
        <f>SUMIFS(техфайл!$H$7:$H$4325,техфайл!$D$7:$D$4325,F589,техфайл!$E$7:$E$4325,G589,техфайл!$F$7:$F$4325,H589,техфайл!$G$7:$G$4325,L589,техфайл!$A$7:$A$4325,A589,техфайл!$K$7:$K$4325,M589)</f>
        <v>0</v>
      </c>
      <c r="O589" s="43"/>
      <c r="P589" s="56" t="str">
        <f t="shared" si="34"/>
        <v>90607011400023210119</v>
      </c>
    </row>
    <row r="590" spans="1:16" hidden="1" x14ac:dyDescent="0.3">
      <c r="A590" s="82">
        <v>35783078</v>
      </c>
      <c r="B590" s="191"/>
      <c r="C590" s="191"/>
      <c r="D590" s="191"/>
      <c r="E590" s="44">
        <v>906</v>
      </c>
      <c r="F590" s="44" t="s">
        <v>144</v>
      </c>
      <c r="G590" s="62">
        <v>1400023210</v>
      </c>
      <c r="H590" s="56">
        <v>244</v>
      </c>
      <c r="I590" s="56"/>
      <c r="J590" s="57">
        <f>SUMIFS(техфайл!$H$7:$H$4325,техфайл!$D$7:$D$4325,F590,техфайл!$E$7:$E$4325,G590,техфайл!$F$7:$F$4325,H590,техфайл!$A$7:$A$4325,A590)</f>
        <v>0</v>
      </c>
      <c r="K590" s="57"/>
      <c r="L590" s="56">
        <v>221</v>
      </c>
      <c r="M590" s="89" t="s">
        <v>131</v>
      </c>
      <c r="N590" s="57">
        <f>SUMIFS(техфайл!$H$7:$H$4325,техфайл!$D$7:$D$4325,F590,техфайл!$E$7:$E$4325,G590,техфайл!$F$7:$F$4325,H590,техфайл!$G$7:$G$4325,L590,техфайл!$A$7:$A$4325,A590,техфайл!$K$7:$K$4325,M590)</f>
        <v>0</v>
      </c>
      <c r="O590" s="43"/>
      <c r="P590" s="56" t="str">
        <f t="shared" si="34"/>
        <v>90607011400023210244</v>
      </c>
    </row>
    <row r="591" spans="1:16" hidden="1" x14ac:dyDescent="0.3">
      <c r="A591" s="82">
        <v>35783078</v>
      </c>
      <c r="B591" s="191"/>
      <c r="C591" s="191"/>
      <c r="D591" s="191"/>
      <c r="E591" s="44">
        <v>906</v>
      </c>
      <c r="F591" s="44" t="s">
        <v>144</v>
      </c>
      <c r="G591" s="62">
        <v>1400023210</v>
      </c>
      <c r="H591" s="56">
        <v>247</v>
      </c>
      <c r="I591" s="56"/>
      <c r="J591" s="57">
        <f>SUMIFS(техфайл!$H$7:$H$4325,техфайл!$D$7:$D$4325,F591,техфайл!$E$7:$E$4325,G591,техфайл!$F$7:$F$4325,H591,техфайл!$A$7:$A$4325,A591)</f>
        <v>0</v>
      </c>
      <c r="K591" s="57"/>
      <c r="L591" s="56">
        <v>223</v>
      </c>
      <c r="M591" s="89" t="s">
        <v>132</v>
      </c>
      <c r="N591" s="57">
        <f>SUMIFS(техфайл!$H$7:$H$4325,техфайл!$D$7:$D$4325,F591,техфайл!$E$7:$E$4325,G591,техфайл!$F$7:$F$4325,H591,техфайл!$G$7:$G$4325,L591,техфайл!$A$7:$A$4325,A591,техфайл!$K$7:$K$4325,M591)</f>
        <v>0</v>
      </c>
      <c r="O591" s="43"/>
      <c r="P591" s="56" t="str">
        <f t="shared" si="34"/>
        <v>90607011400023210247</v>
      </c>
    </row>
    <row r="592" spans="1:16" hidden="1" x14ac:dyDescent="0.3">
      <c r="A592" s="82">
        <v>35783078</v>
      </c>
      <c r="B592" s="191"/>
      <c r="C592" s="191"/>
      <c r="D592" s="191"/>
      <c r="E592" s="44">
        <v>906</v>
      </c>
      <c r="F592" s="44" t="s">
        <v>144</v>
      </c>
      <c r="G592" s="62">
        <v>1400023210</v>
      </c>
      <c r="H592" s="56">
        <v>244</v>
      </c>
      <c r="I592" s="56"/>
      <c r="J592" s="57"/>
      <c r="K592" s="57"/>
      <c r="L592" s="56">
        <v>223</v>
      </c>
      <c r="M592" s="89" t="s">
        <v>133</v>
      </c>
      <c r="N592" s="57">
        <f>SUMIFS(техфайл!$H$7:$H$4325,техфайл!$D$7:$D$4325,F592,техфайл!$E$7:$E$4325,G592,техфайл!$F$7:$F$4325,H592,техфайл!$G$7:$G$4325,L592,техфайл!$A$7:$A$4325,A592,техфайл!$K$7:$K$4325,M592)</f>
        <v>0</v>
      </c>
      <c r="O592" s="43"/>
      <c r="P592" s="56" t="str">
        <f t="shared" si="34"/>
        <v>90607011400023210244</v>
      </c>
    </row>
    <row r="593" spans="1:16" hidden="1" x14ac:dyDescent="0.3">
      <c r="A593" s="82">
        <v>35783078</v>
      </c>
      <c r="B593" s="191"/>
      <c r="C593" s="191"/>
      <c r="D593" s="191"/>
      <c r="E593" s="44">
        <v>906</v>
      </c>
      <c r="F593" s="44" t="s">
        <v>144</v>
      </c>
      <c r="G593" s="62">
        <v>1400023210</v>
      </c>
      <c r="H593" s="56">
        <v>247</v>
      </c>
      <c r="I593" s="56"/>
      <c r="J593" s="57"/>
      <c r="K593" s="57"/>
      <c r="L593" s="56">
        <v>223</v>
      </c>
      <c r="M593" s="89" t="s">
        <v>134</v>
      </c>
      <c r="N593" s="57">
        <f>SUMIFS(техфайл!$H$7:$H$4325,техфайл!$D$7:$D$4325,F593,техфайл!$E$7:$E$4325,G593,техфайл!$F$7:$F$4325,H593,техфайл!$G$7:$G$4325,L593,техфайл!$A$7:$A$4325,A593,техфайл!$K$7:$K$4325,M593)</f>
        <v>0</v>
      </c>
      <c r="O593" s="43"/>
      <c r="P593" s="56" t="str">
        <f t="shared" si="34"/>
        <v>90607011400023210247</v>
      </c>
    </row>
    <row r="594" spans="1:16" hidden="1" x14ac:dyDescent="0.3">
      <c r="A594" s="82">
        <v>35783078</v>
      </c>
      <c r="B594" s="191"/>
      <c r="C594" s="191"/>
      <c r="D594" s="191"/>
      <c r="E594" s="44">
        <v>906</v>
      </c>
      <c r="F594" s="44" t="s">
        <v>144</v>
      </c>
      <c r="G594" s="62">
        <v>1400023210</v>
      </c>
      <c r="H594" s="56">
        <v>247</v>
      </c>
      <c r="I594" s="56"/>
      <c r="J594" s="57"/>
      <c r="K594" s="57"/>
      <c r="L594" s="56">
        <v>223</v>
      </c>
      <c r="M594" s="89" t="s">
        <v>135</v>
      </c>
      <c r="N594" s="57">
        <f>SUMIFS(техфайл!$H$7:$H$4325,техфайл!$D$7:$D$4325,F594,техфайл!$E$7:$E$4325,G594,техфайл!$F$7:$F$4325,H594,техфайл!$G$7:$G$4325,L594,техфайл!$A$7:$A$4325,A594,техфайл!$K$7:$K$4325,M594)</f>
        <v>0</v>
      </c>
      <c r="O594" s="43"/>
      <c r="P594" s="56" t="str">
        <f t="shared" si="34"/>
        <v>90607011400023210247</v>
      </c>
    </row>
    <row r="595" spans="1:16" hidden="1" x14ac:dyDescent="0.3">
      <c r="A595" s="82">
        <v>35783078</v>
      </c>
      <c r="B595" s="191"/>
      <c r="C595" s="191"/>
      <c r="D595" s="191"/>
      <c r="E595" s="44">
        <v>906</v>
      </c>
      <c r="F595" s="44" t="s">
        <v>144</v>
      </c>
      <c r="G595" s="62">
        <v>1400023210</v>
      </c>
      <c r="H595" s="56">
        <v>244</v>
      </c>
      <c r="I595" s="56"/>
      <c r="J595" s="57"/>
      <c r="K595" s="57"/>
      <c r="L595" s="56">
        <v>223</v>
      </c>
      <c r="M595" s="89" t="s">
        <v>131</v>
      </c>
      <c r="N595" s="57">
        <f>SUMIFS(техфайл!$H$7:$H$4325,техфайл!$D$7:$D$4325,F595,техфайл!$E$7:$E$4325,G595,техфайл!$F$7:$F$4325,H595,техфайл!$G$7:$G$4325,L595,техфайл!$A$7:$A$4325,A595,техфайл!$K$7:$K$4325,M595)</f>
        <v>0</v>
      </c>
      <c r="O595" s="43"/>
      <c r="P595" s="56" t="str">
        <f t="shared" si="34"/>
        <v>90607011400023210244</v>
      </c>
    </row>
    <row r="596" spans="1:16" hidden="1" x14ac:dyDescent="0.3">
      <c r="A596" s="82">
        <v>35783078</v>
      </c>
      <c r="B596" s="191"/>
      <c r="C596" s="191"/>
      <c r="D596" s="191"/>
      <c r="E596" s="44">
        <v>906</v>
      </c>
      <c r="F596" s="44" t="s">
        <v>144</v>
      </c>
      <c r="G596" s="62">
        <v>1400023210</v>
      </c>
      <c r="H596" s="56">
        <v>244</v>
      </c>
      <c r="I596" s="56"/>
      <c r="J596" s="57"/>
      <c r="K596" s="57"/>
      <c r="L596" s="56">
        <v>225</v>
      </c>
      <c r="M596" s="89" t="s">
        <v>131</v>
      </c>
      <c r="N596" s="57">
        <f>SUMIFS(техфайл!$H$7:$H$4325,техфайл!$D$7:$D$4325,F596,техфайл!$E$7:$E$4325,G596,техфайл!$F$7:$F$4325,H596,техфайл!$G$7:$G$4325,L596,техфайл!$A$7:$A$4325,A596,техфайл!$K$7:$K$4325,M596)</f>
        <v>0</v>
      </c>
      <c r="O596" s="43"/>
      <c r="P596" s="56" t="str">
        <f t="shared" si="34"/>
        <v>90607011400023210244</v>
      </c>
    </row>
    <row r="597" spans="1:16" hidden="1" x14ac:dyDescent="0.3">
      <c r="A597" s="82">
        <v>35783078</v>
      </c>
      <c r="B597" s="191"/>
      <c r="C597" s="191"/>
      <c r="D597" s="191"/>
      <c r="E597" s="44">
        <v>906</v>
      </c>
      <c r="F597" s="44" t="s">
        <v>144</v>
      </c>
      <c r="G597" s="62">
        <v>1400023210</v>
      </c>
      <c r="H597" s="56">
        <v>244</v>
      </c>
      <c r="I597" s="56"/>
      <c r="J597" s="57"/>
      <c r="K597" s="57"/>
      <c r="L597" s="56">
        <v>226</v>
      </c>
      <c r="M597" s="89" t="s">
        <v>131</v>
      </c>
      <c r="N597" s="57">
        <f>SUMIFS(техфайл!$H$7:$H$4325,техфайл!$D$7:$D$4325,F597,техфайл!$E$7:$E$4325,G597,техфайл!$F$7:$F$4325,H597,техфайл!$G$7:$G$4325,L597,техфайл!$A$7:$A$4325,A597,техфайл!$K$7:$K$4325,M597)</f>
        <v>0</v>
      </c>
      <c r="O597" s="43"/>
      <c r="P597" s="56" t="str">
        <f t="shared" si="34"/>
        <v>90607011400023210244</v>
      </c>
    </row>
    <row r="598" spans="1:16" hidden="1" x14ac:dyDescent="0.3">
      <c r="A598" s="82">
        <v>35783078</v>
      </c>
      <c r="B598" s="191"/>
      <c r="C598" s="191"/>
      <c r="D598" s="191"/>
      <c r="E598" s="44">
        <v>906</v>
      </c>
      <c r="F598" s="44" t="s">
        <v>144</v>
      </c>
      <c r="G598" s="62">
        <v>1400023210</v>
      </c>
      <c r="H598" s="56">
        <v>244</v>
      </c>
      <c r="I598" s="56"/>
      <c r="J598" s="57"/>
      <c r="K598" s="57"/>
      <c r="L598" s="56">
        <v>310</v>
      </c>
      <c r="M598" s="89" t="s">
        <v>136</v>
      </c>
      <c r="N598" s="57">
        <f>SUMIFS(техфайл!$H$7:$H$4325,техфайл!$D$7:$D$4325,F598,техфайл!$E$7:$E$4325,G598,техфайл!$F$7:$F$4325,H598,техфайл!$G$7:$G$4325,L598,техфайл!$A$7:$A$4325,A598,техфайл!$K$7:$K$4325,M598)</f>
        <v>0</v>
      </c>
      <c r="O598" s="43"/>
      <c r="P598" s="56" t="str">
        <f t="shared" si="34"/>
        <v>90607011400023210244</v>
      </c>
    </row>
    <row r="599" spans="1:16" hidden="1" x14ac:dyDescent="0.3">
      <c r="A599" s="82">
        <v>35783078</v>
      </c>
      <c r="B599" s="191"/>
      <c r="C599" s="191"/>
      <c r="D599" s="191"/>
      <c r="E599" s="44">
        <v>906</v>
      </c>
      <c r="F599" s="44" t="s">
        <v>144</v>
      </c>
      <c r="G599" s="62">
        <v>1400023210</v>
      </c>
      <c r="H599" s="56">
        <v>244</v>
      </c>
      <c r="I599" s="56"/>
      <c r="J599" s="57"/>
      <c r="K599" s="57"/>
      <c r="L599" s="56">
        <v>342</v>
      </c>
      <c r="M599" s="89" t="s">
        <v>137</v>
      </c>
      <c r="N599" s="57">
        <f>SUMIFS(техфайл!$H$7:$H$4325,техфайл!$D$7:$D$4325,F599,техфайл!$E$7:$E$4325,G599,техфайл!$F$7:$F$4325,H599,техфайл!$G$7:$G$4325,L599,техфайл!$A$7:$A$4325,A599,техфайл!$K$7:$K$4325,M599)</f>
        <v>0</v>
      </c>
      <c r="O599" s="43"/>
      <c r="P599" s="56" t="str">
        <f t="shared" si="34"/>
        <v>90607011400023210244</v>
      </c>
    </row>
    <row r="600" spans="1:16" hidden="1" x14ac:dyDescent="0.3">
      <c r="A600" s="82">
        <v>35783078</v>
      </c>
      <c r="B600" s="191"/>
      <c r="C600" s="191"/>
      <c r="D600" s="191"/>
      <c r="E600" s="44">
        <v>906</v>
      </c>
      <c r="F600" s="44" t="s">
        <v>144</v>
      </c>
      <c r="G600" s="62">
        <v>1400023210</v>
      </c>
      <c r="H600" s="56">
        <v>244</v>
      </c>
      <c r="I600" s="56"/>
      <c r="J600" s="57"/>
      <c r="K600" s="57"/>
      <c r="L600" s="56">
        <v>344</v>
      </c>
      <c r="M600" s="89" t="s">
        <v>136</v>
      </c>
      <c r="N600" s="57">
        <f>SUMIFS(техфайл!$H$7:$H$4325,техфайл!$D$7:$D$4325,F600,техфайл!$E$7:$E$4325,G600,техфайл!$F$7:$F$4325,H600,техфайл!$G$7:$G$4325,L600,техфайл!$A$7:$A$4325,A600,техфайл!$K$7:$K$4325,M600)</f>
        <v>0</v>
      </c>
      <c r="O600" s="43"/>
      <c r="P600" s="56" t="str">
        <f t="shared" si="34"/>
        <v>90607011400023210244</v>
      </c>
    </row>
    <row r="601" spans="1:16" hidden="1" x14ac:dyDescent="0.3">
      <c r="A601" s="82">
        <v>35783078</v>
      </c>
      <c r="B601" s="191"/>
      <c r="C601" s="191"/>
      <c r="D601" s="191"/>
      <c r="E601" s="44">
        <v>906</v>
      </c>
      <c r="F601" s="44" t="s">
        <v>144</v>
      </c>
      <c r="G601" s="62">
        <v>1400023210</v>
      </c>
      <c r="H601" s="56">
        <v>244</v>
      </c>
      <c r="I601" s="56"/>
      <c r="J601" s="57"/>
      <c r="K601" s="57"/>
      <c r="L601" s="56">
        <v>346</v>
      </c>
      <c r="M601" s="89" t="s">
        <v>136</v>
      </c>
      <c r="N601" s="57">
        <f>SUMIFS(техфайл!$H$7:$H$4325,техфайл!$D$7:$D$4325,F601,техфайл!$E$7:$E$4325,G601,техфайл!$F$7:$F$4325,H601,техфайл!$G$7:$G$4325,L601,техфайл!$A$7:$A$4325,A601,техфайл!$K$7:$K$4325,M601)</f>
        <v>0</v>
      </c>
      <c r="O601" s="43"/>
      <c r="P601" s="56" t="str">
        <f t="shared" si="34"/>
        <v>90607011400023210244</v>
      </c>
    </row>
    <row r="602" spans="1:16" hidden="1" x14ac:dyDescent="0.3">
      <c r="A602" s="82">
        <v>35783078</v>
      </c>
      <c r="B602" s="191"/>
      <c r="C602" s="191"/>
      <c r="D602" s="191"/>
      <c r="E602" s="44">
        <v>906</v>
      </c>
      <c r="F602" s="44" t="s">
        <v>144</v>
      </c>
      <c r="G602" s="62">
        <v>1400023210</v>
      </c>
      <c r="H602" s="56">
        <v>851</v>
      </c>
      <c r="I602" s="56"/>
      <c r="J602" s="57">
        <f>SUMIFS(техфайл!$H$7:$H$4325,техфайл!$D$7:$D$4325,F602,техфайл!$E$7:$E$4325,G602,техфайл!$F$7:$F$4325,H602,техфайл!$A$7:$A$4325,A602)</f>
        <v>0</v>
      </c>
      <c r="K602" s="57"/>
      <c r="L602" s="56">
        <v>291</v>
      </c>
      <c r="M602" s="89" t="s">
        <v>138</v>
      </c>
      <c r="N602" s="57">
        <f>SUMIFS(техфайл!$H$7:$H$4325,техфайл!$D$7:$D$4325,F602,техфайл!$E$7:$E$4325,G602,техфайл!$F$7:$F$4325,H602,техфайл!$G$7:$G$4325,L602,техфайл!$A$7:$A$4325,A602,техфайл!$K$7:$K$4325,M602)</f>
        <v>0</v>
      </c>
      <c r="O602" s="43"/>
      <c r="P602" s="56" t="str">
        <f t="shared" si="34"/>
        <v>90607011400023210851</v>
      </c>
    </row>
    <row r="603" spans="1:16" hidden="1" x14ac:dyDescent="0.3">
      <c r="A603" s="82">
        <v>35783078</v>
      </c>
      <c r="B603" s="191"/>
      <c r="C603" s="191"/>
      <c r="D603" s="191"/>
      <c r="E603" s="44">
        <v>906</v>
      </c>
      <c r="F603" s="44" t="s">
        <v>174</v>
      </c>
      <c r="G603" s="62">
        <v>1400005000</v>
      </c>
      <c r="H603" s="56">
        <v>112</v>
      </c>
      <c r="I603" s="56"/>
      <c r="J603" s="57">
        <f>SUMIFS(техфайл!$H$7:$H$4325,техфайл!$D$7:$D$4325,F603,техфайл!$E$7:$E$4325,G603,техфайл!$F$7:$F$4325,H603,техфайл!$A$7:$A$4325,A603)</f>
        <v>0</v>
      </c>
      <c r="K603" s="57"/>
      <c r="L603" s="56">
        <v>212</v>
      </c>
      <c r="M603" s="89" t="s">
        <v>175</v>
      </c>
      <c r="N603" s="57">
        <f>SUMIFS(техфайл!$H$7:$H$4325,техфайл!$D$7:$D$4325,F603,техфайл!$E$7:$E$4325,G603,техфайл!$F$7:$F$4325,H603,техфайл!$G$7:$G$4325,L603,техфайл!$A$7:$A$4325,A603,техфайл!$K$7:$K$4325,M603)</f>
        <v>0</v>
      </c>
      <c r="O603" s="43"/>
      <c r="P603" s="56" t="str">
        <f t="shared" si="34"/>
        <v>90607051400005000112</v>
      </c>
    </row>
    <row r="604" spans="1:16" hidden="1" x14ac:dyDescent="0.3">
      <c r="A604" s="82">
        <v>35783078</v>
      </c>
      <c r="B604" s="192"/>
      <c r="C604" s="192"/>
      <c r="D604" s="192"/>
      <c r="E604" s="44">
        <v>906</v>
      </c>
      <c r="F604" s="44" t="s">
        <v>174</v>
      </c>
      <c r="G604" s="62">
        <v>1400005000</v>
      </c>
      <c r="H604" s="56">
        <v>244</v>
      </c>
      <c r="I604" s="56"/>
      <c r="J604" s="57">
        <f>SUMIFS(техфайл!$H$7:$H$4325,техфайл!$D$7:$D$4325,F604,техфайл!$E$7:$E$4325,G604,техфайл!$F$7:$F$4325,H604,техфайл!$A$7:$A$4325,A604)</f>
        <v>0</v>
      </c>
      <c r="K604" s="57"/>
      <c r="L604" s="56">
        <v>226</v>
      </c>
      <c r="M604" s="89" t="s">
        <v>175</v>
      </c>
      <c r="N604" s="57">
        <f>SUMIFS(техфайл!$H$7:$H$4325,техфайл!$D$7:$D$4325,F604,техфайл!$E$7:$E$4325,G604,техфайл!$F$7:$F$4325,H604,техфайл!$G$7:$G$4325,L604,техфайл!$A$7:$A$4325,A604,техфайл!$K$7:$K$4325,M604)</f>
        <v>0</v>
      </c>
      <c r="O604" s="43"/>
      <c r="P604" s="56" t="str">
        <f t="shared" si="34"/>
        <v>90607051400005000244</v>
      </c>
    </row>
    <row r="605" spans="1:16" ht="18.75" hidden="1" customHeight="1" x14ac:dyDescent="0.3">
      <c r="A605" s="82">
        <v>35063551</v>
      </c>
      <c r="B605" s="190" t="s">
        <v>508</v>
      </c>
      <c r="C605" s="190" t="s">
        <v>383</v>
      </c>
      <c r="D605" s="190" t="str">
        <f>VLOOKUP($A605, Учреждения!$B$4:$F$292, 3, FALSE)</f>
        <v xml:space="preserve">ГКДОУ "ДЕТСКИЙ САД № 116 "РАДОСТЬ" Г.О. ГОРЛОВКА" ДНР
</v>
      </c>
      <c r="E605" s="81" t="s">
        <v>140</v>
      </c>
      <c r="F605" s="81" t="s">
        <v>140</v>
      </c>
      <c r="G605" s="81" t="s">
        <v>140</v>
      </c>
      <c r="H605" s="81" t="s">
        <v>140</v>
      </c>
      <c r="I605" s="81" t="s">
        <v>140</v>
      </c>
      <c r="J605" s="81" t="s">
        <v>140</v>
      </c>
      <c r="K605" s="80">
        <f>SUM(J606:J621)</f>
        <v>0</v>
      </c>
      <c r="L605" s="56"/>
      <c r="M605" s="89"/>
      <c r="N605" s="57"/>
      <c r="O605" s="43"/>
      <c r="P605" s="85"/>
    </row>
    <row r="606" spans="1:16" ht="18.75" hidden="1" customHeight="1" x14ac:dyDescent="0.3">
      <c r="A606" s="82">
        <v>35063551</v>
      </c>
      <c r="B606" s="191"/>
      <c r="C606" s="191"/>
      <c r="D606" s="191"/>
      <c r="E606" s="44">
        <v>906</v>
      </c>
      <c r="F606" s="44" t="s">
        <v>144</v>
      </c>
      <c r="G606" s="62">
        <v>1400023210</v>
      </c>
      <c r="H606" s="56" t="s">
        <v>168</v>
      </c>
      <c r="I606" s="56"/>
      <c r="J606" s="57">
        <f>SUMIFS(техфайл!$H$7:$H$4325,техфайл!$D$7:$D$4325,F606,техфайл!$E$7:$E$4325,G606,техфайл!$F$7:$F$4325,H606,техфайл!$A$7:$A$4325,A606)</f>
        <v>0</v>
      </c>
      <c r="K606" s="57"/>
      <c r="L606" s="56">
        <v>211</v>
      </c>
      <c r="M606" s="89" t="s">
        <v>172</v>
      </c>
      <c r="N606" s="57">
        <f>SUMIFS(техфайл!$H$7:$H$4325,техфайл!$D$7:$D$4325,F606,техфайл!$E$7:$E$4325,G606,техфайл!$F$7:$F$4325,H606,техфайл!$G$7:$G$4325,L606,техфайл!$A$7:$A$4325,A606,техфайл!$K$7:$K$4325,M606)+SUMIFS(техфайл!$H$7:$H$4325,техфайл!$D$7:$D$4325,F606,техфайл!$E$7:$E$4325,G606,техфайл!$F$7:$F$4325,H606,техфайл!$G$7:$G$4325,266,техфайл!$A$7:$A$4325,A606,техфайл!$K$7:$K$4325,M606)</f>
        <v>0</v>
      </c>
      <c r="O606" s="43"/>
      <c r="P606" s="56" t="str">
        <f t="shared" ref="P606:P621" si="35">E606&amp;F606&amp;SUBSTITUTE(G606," ","")&amp;H606</f>
        <v>90607011400023210111</v>
      </c>
    </row>
    <row r="607" spans="1:16" hidden="1" x14ac:dyDescent="0.3">
      <c r="A607" s="82">
        <v>35063551</v>
      </c>
      <c r="B607" s="191"/>
      <c r="C607" s="191"/>
      <c r="D607" s="191"/>
      <c r="E607" s="44">
        <v>906</v>
      </c>
      <c r="F607" s="44" t="s">
        <v>144</v>
      </c>
      <c r="G607" s="62">
        <v>1400023210</v>
      </c>
      <c r="H607" s="56" t="s">
        <v>170</v>
      </c>
      <c r="I607" s="56"/>
      <c r="J607" s="57">
        <f>SUMIFS(техфайл!$H$7:$H$4325,техфайл!$D$7:$D$4325,F607,техфайл!$E$7:$E$4325,G607,техфайл!$F$7:$F$4325,H607,техфайл!$A$7:$A$4325,A607)</f>
        <v>0</v>
      </c>
      <c r="K607" s="57"/>
      <c r="L607" s="56">
        <v>213</v>
      </c>
      <c r="M607" s="89" t="s">
        <v>173</v>
      </c>
      <c r="N607" s="57">
        <f>SUMIFS(техфайл!$H$7:$H$4325,техфайл!$D$7:$D$4325,F607,техфайл!$E$7:$E$4325,G607,техфайл!$F$7:$F$4325,H607,техфайл!$G$7:$G$4325,L607,техфайл!$A$7:$A$4325,A607,техфайл!$K$7:$K$4325,M607)</f>
        <v>0</v>
      </c>
      <c r="O607" s="43"/>
      <c r="P607" s="56" t="str">
        <f t="shared" si="35"/>
        <v>90607011400023210119</v>
      </c>
    </row>
    <row r="608" spans="1:16" hidden="1" x14ac:dyDescent="0.3">
      <c r="A608" s="82">
        <v>35063551</v>
      </c>
      <c r="B608" s="191"/>
      <c r="C608" s="191"/>
      <c r="D608" s="191"/>
      <c r="E608" s="44">
        <v>906</v>
      </c>
      <c r="F608" s="44" t="s">
        <v>144</v>
      </c>
      <c r="G608" s="62">
        <v>1400023210</v>
      </c>
      <c r="H608" s="56">
        <v>244</v>
      </c>
      <c r="I608" s="56"/>
      <c r="J608" s="57">
        <f>SUMIFS(техфайл!$H$7:$H$4325,техфайл!$D$7:$D$4325,F608,техфайл!$E$7:$E$4325,G608,техфайл!$F$7:$F$4325,H608,техфайл!$A$7:$A$4325,A608)</f>
        <v>0</v>
      </c>
      <c r="K608" s="57"/>
      <c r="L608" s="56">
        <v>221</v>
      </c>
      <c r="M608" s="89" t="s">
        <v>131</v>
      </c>
      <c r="N608" s="57">
        <f>SUMIFS(техфайл!$H$7:$H$4325,техфайл!$D$7:$D$4325,F608,техфайл!$E$7:$E$4325,G608,техфайл!$F$7:$F$4325,H608,техфайл!$G$7:$G$4325,L608,техфайл!$A$7:$A$4325,A608,техфайл!$K$7:$K$4325,M608)</f>
        <v>0</v>
      </c>
      <c r="O608" s="43"/>
      <c r="P608" s="56" t="str">
        <f t="shared" si="35"/>
        <v>90607011400023210244</v>
      </c>
    </row>
    <row r="609" spans="1:16" hidden="1" x14ac:dyDescent="0.3">
      <c r="A609" s="82">
        <v>35063551</v>
      </c>
      <c r="B609" s="191"/>
      <c r="C609" s="191"/>
      <c r="D609" s="191"/>
      <c r="E609" s="44">
        <v>906</v>
      </c>
      <c r="F609" s="44" t="s">
        <v>144</v>
      </c>
      <c r="G609" s="62">
        <v>1400023210</v>
      </c>
      <c r="H609" s="56">
        <v>247</v>
      </c>
      <c r="I609" s="56"/>
      <c r="J609" s="57">
        <f>SUMIFS(техфайл!$H$7:$H$4325,техфайл!$D$7:$D$4325,F609,техфайл!$E$7:$E$4325,G609,техфайл!$F$7:$F$4325,H609,техфайл!$A$7:$A$4325,A609)</f>
        <v>0</v>
      </c>
      <c r="K609" s="57"/>
      <c r="L609" s="56">
        <v>223</v>
      </c>
      <c r="M609" s="89" t="s">
        <v>132</v>
      </c>
      <c r="N609" s="57">
        <f>SUMIFS(техфайл!$H$7:$H$4325,техфайл!$D$7:$D$4325,F609,техфайл!$E$7:$E$4325,G609,техфайл!$F$7:$F$4325,H609,техфайл!$G$7:$G$4325,L609,техфайл!$A$7:$A$4325,A609,техфайл!$K$7:$K$4325,M609)</f>
        <v>0</v>
      </c>
      <c r="O609" s="43"/>
      <c r="P609" s="56" t="str">
        <f t="shared" si="35"/>
        <v>90607011400023210247</v>
      </c>
    </row>
    <row r="610" spans="1:16" hidden="1" x14ac:dyDescent="0.3">
      <c r="A610" s="82">
        <v>35063551</v>
      </c>
      <c r="B610" s="191"/>
      <c r="C610" s="191"/>
      <c r="D610" s="191"/>
      <c r="E610" s="44">
        <v>906</v>
      </c>
      <c r="F610" s="44" t="s">
        <v>144</v>
      </c>
      <c r="G610" s="62">
        <v>1400023210</v>
      </c>
      <c r="H610" s="56">
        <v>244</v>
      </c>
      <c r="I610" s="56"/>
      <c r="J610" s="57"/>
      <c r="K610" s="57"/>
      <c r="L610" s="56">
        <v>223</v>
      </c>
      <c r="M610" s="89" t="s">
        <v>133</v>
      </c>
      <c r="N610" s="57">
        <f>SUMIFS(техфайл!$H$7:$H$4325,техфайл!$D$7:$D$4325,F610,техфайл!$E$7:$E$4325,G610,техфайл!$F$7:$F$4325,H610,техфайл!$G$7:$G$4325,L610,техфайл!$A$7:$A$4325,A610,техфайл!$K$7:$K$4325,M610)</f>
        <v>0</v>
      </c>
      <c r="O610" s="43"/>
      <c r="P610" s="56" t="str">
        <f t="shared" si="35"/>
        <v>90607011400023210244</v>
      </c>
    </row>
    <row r="611" spans="1:16" hidden="1" x14ac:dyDescent="0.3">
      <c r="A611" s="82">
        <v>35063551</v>
      </c>
      <c r="B611" s="191"/>
      <c r="C611" s="191"/>
      <c r="D611" s="191"/>
      <c r="E611" s="44">
        <v>906</v>
      </c>
      <c r="F611" s="44" t="s">
        <v>144</v>
      </c>
      <c r="G611" s="62">
        <v>1400023210</v>
      </c>
      <c r="H611" s="56">
        <v>247</v>
      </c>
      <c r="I611" s="56"/>
      <c r="J611" s="57"/>
      <c r="K611" s="57"/>
      <c r="L611" s="56">
        <v>223</v>
      </c>
      <c r="M611" s="89" t="s">
        <v>134</v>
      </c>
      <c r="N611" s="57">
        <f>SUMIFS(техфайл!$H$7:$H$4325,техфайл!$D$7:$D$4325,F611,техфайл!$E$7:$E$4325,G611,техфайл!$F$7:$F$4325,H611,техфайл!$G$7:$G$4325,L611,техфайл!$A$7:$A$4325,A611,техфайл!$K$7:$K$4325,M611)</f>
        <v>0</v>
      </c>
      <c r="O611" s="43"/>
      <c r="P611" s="56" t="str">
        <f t="shared" si="35"/>
        <v>90607011400023210247</v>
      </c>
    </row>
    <row r="612" spans="1:16" hidden="1" x14ac:dyDescent="0.3">
      <c r="A612" s="82">
        <v>35063551</v>
      </c>
      <c r="B612" s="191"/>
      <c r="C612" s="191"/>
      <c r="D612" s="191"/>
      <c r="E612" s="44">
        <v>906</v>
      </c>
      <c r="F612" s="44" t="s">
        <v>144</v>
      </c>
      <c r="G612" s="62">
        <v>1400023210</v>
      </c>
      <c r="H612" s="56">
        <v>247</v>
      </c>
      <c r="I612" s="56"/>
      <c r="J612" s="57"/>
      <c r="K612" s="57"/>
      <c r="L612" s="56">
        <v>223</v>
      </c>
      <c r="M612" s="89" t="s">
        <v>135</v>
      </c>
      <c r="N612" s="57">
        <f>SUMIFS(техфайл!$H$7:$H$4325,техфайл!$D$7:$D$4325,F612,техфайл!$E$7:$E$4325,G612,техфайл!$F$7:$F$4325,H612,техфайл!$G$7:$G$4325,L612,техфайл!$A$7:$A$4325,A612,техфайл!$K$7:$K$4325,M612)</f>
        <v>0</v>
      </c>
      <c r="O612" s="43"/>
      <c r="P612" s="56" t="str">
        <f t="shared" si="35"/>
        <v>90607011400023210247</v>
      </c>
    </row>
    <row r="613" spans="1:16" hidden="1" x14ac:dyDescent="0.3">
      <c r="A613" s="82">
        <v>35063551</v>
      </c>
      <c r="B613" s="191"/>
      <c r="C613" s="191"/>
      <c r="D613" s="191"/>
      <c r="E613" s="44">
        <v>906</v>
      </c>
      <c r="F613" s="44" t="s">
        <v>144</v>
      </c>
      <c r="G613" s="62">
        <v>1400023210</v>
      </c>
      <c r="H613" s="56">
        <v>244</v>
      </c>
      <c r="I613" s="56"/>
      <c r="J613" s="57"/>
      <c r="K613" s="57"/>
      <c r="L613" s="56">
        <v>225</v>
      </c>
      <c r="M613" s="89" t="s">
        <v>131</v>
      </c>
      <c r="N613" s="57">
        <f>SUMIFS(техфайл!$H$7:$H$4325,техфайл!$D$7:$D$4325,F613,техфайл!$E$7:$E$4325,G613,техфайл!$F$7:$F$4325,H613,техфайл!$G$7:$G$4325,L613,техфайл!$A$7:$A$4325,A613,техфайл!$K$7:$K$4325,M613)</f>
        <v>0</v>
      </c>
      <c r="O613" s="43"/>
      <c r="P613" s="56" t="str">
        <f t="shared" si="35"/>
        <v>90607011400023210244</v>
      </c>
    </row>
    <row r="614" spans="1:16" hidden="1" x14ac:dyDescent="0.3">
      <c r="A614" s="82">
        <v>35063551</v>
      </c>
      <c r="B614" s="191"/>
      <c r="C614" s="191"/>
      <c r="D614" s="191"/>
      <c r="E614" s="44">
        <v>906</v>
      </c>
      <c r="F614" s="44" t="s">
        <v>144</v>
      </c>
      <c r="G614" s="62">
        <v>1400023210</v>
      </c>
      <c r="H614" s="56">
        <v>244</v>
      </c>
      <c r="I614" s="56"/>
      <c r="J614" s="57"/>
      <c r="K614" s="57"/>
      <c r="L614" s="56">
        <v>226</v>
      </c>
      <c r="M614" s="89" t="s">
        <v>131</v>
      </c>
      <c r="N614" s="57">
        <f>SUMIFS(техфайл!$H$7:$H$4325,техфайл!$D$7:$D$4325,F614,техфайл!$E$7:$E$4325,G614,техфайл!$F$7:$F$4325,H614,техфайл!$G$7:$G$4325,L614,техфайл!$A$7:$A$4325,A614,техфайл!$K$7:$K$4325,M614)</f>
        <v>0</v>
      </c>
      <c r="O614" s="43"/>
      <c r="P614" s="56" t="str">
        <f t="shared" si="35"/>
        <v>90607011400023210244</v>
      </c>
    </row>
    <row r="615" spans="1:16" hidden="1" x14ac:dyDescent="0.3">
      <c r="A615" s="82">
        <v>35063551</v>
      </c>
      <c r="B615" s="191"/>
      <c r="C615" s="191"/>
      <c r="D615" s="191"/>
      <c r="E615" s="44">
        <v>906</v>
      </c>
      <c r="F615" s="44" t="s">
        <v>144</v>
      </c>
      <c r="G615" s="62">
        <v>1400023210</v>
      </c>
      <c r="H615" s="56">
        <v>244</v>
      </c>
      <c r="I615" s="56"/>
      <c r="J615" s="57"/>
      <c r="K615" s="57"/>
      <c r="L615" s="56">
        <v>310</v>
      </c>
      <c r="M615" s="89" t="s">
        <v>136</v>
      </c>
      <c r="N615" s="57">
        <f>SUMIFS(техфайл!$H$7:$H$4325,техфайл!$D$7:$D$4325,F615,техфайл!$E$7:$E$4325,G615,техфайл!$F$7:$F$4325,H615,техфайл!$G$7:$G$4325,L615,техфайл!$A$7:$A$4325,A615,техфайл!$K$7:$K$4325,M615)</f>
        <v>0</v>
      </c>
      <c r="O615" s="43"/>
      <c r="P615" s="56" t="str">
        <f t="shared" si="35"/>
        <v>90607011400023210244</v>
      </c>
    </row>
    <row r="616" spans="1:16" hidden="1" x14ac:dyDescent="0.3">
      <c r="A616" s="82">
        <v>35063551</v>
      </c>
      <c r="B616" s="191"/>
      <c r="C616" s="191"/>
      <c r="D616" s="191"/>
      <c r="E616" s="44">
        <v>906</v>
      </c>
      <c r="F616" s="44" t="s">
        <v>144</v>
      </c>
      <c r="G616" s="62">
        <v>1400023210</v>
      </c>
      <c r="H616" s="56">
        <v>244</v>
      </c>
      <c r="I616" s="56"/>
      <c r="J616" s="57"/>
      <c r="K616" s="57"/>
      <c r="L616" s="56">
        <v>342</v>
      </c>
      <c r="M616" s="89" t="s">
        <v>137</v>
      </c>
      <c r="N616" s="57">
        <f>SUMIFS(техфайл!$H$7:$H$4325,техфайл!$D$7:$D$4325,F616,техфайл!$E$7:$E$4325,G616,техфайл!$F$7:$F$4325,H616,техфайл!$G$7:$G$4325,L616,техфайл!$A$7:$A$4325,A616,техфайл!$K$7:$K$4325,M616)</f>
        <v>0</v>
      </c>
      <c r="O616" s="43"/>
      <c r="P616" s="56" t="str">
        <f t="shared" si="35"/>
        <v>90607011400023210244</v>
      </c>
    </row>
    <row r="617" spans="1:16" hidden="1" x14ac:dyDescent="0.3">
      <c r="A617" s="82">
        <v>35063551</v>
      </c>
      <c r="B617" s="191"/>
      <c r="C617" s="191"/>
      <c r="D617" s="191"/>
      <c r="E617" s="44">
        <v>906</v>
      </c>
      <c r="F617" s="44" t="s">
        <v>144</v>
      </c>
      <c r="G617" s="62">
        <v>1400023210</v>
      </c>
      <c r="H617" s="56">
        <v>244</v>
      </c>
      <c r="I617" s="56"/>
      <c r="J617" s="57"/>
      <c r="K617" s="57"/>
      <c r="L617" s="56">
        <v>344</v>
      </c>
      <c r="M617" s="89" t="s">
        <v>136</v>
      </c>
      <c r="N617" s="57">
        <f>SUMIFS(техфайл!$H$7:$H$4325,техфайл!$D$7:$D$4325,F617,техфайл!$E$7:$E$4325,G617,техфайл!$F$7:$F$4325,H617,техфайл!$G$7:$G$4325,L617,техфайл!$A$7:$A$4325,A617,техфайл!$K$7:$K$4325,M617)</f>
        <v>0</v>
      </c>
      <c r="O617" s="43"/>
      <c r="P617" s="56" t="str">
        <f t="shared" si="35"/>
        <v>90607011400023210244</v>
      </c>
    </row>
    <row r="618" spans="1:16" hidden="1" x14ac:dyDescent="0.3">
      <c r="A618" s="82">
        <v>35063551</v>
      </c>
      <c r="B618" s="191"/>
      <c r="C618" s="191"/>
      <c r="D618" s="191"/>
      <c r="E618" s="44">
        <v>906</v>
      </c>
      <c r="F618" s="44" t="s">
        <v>144</v>
      </c>
      <c r="G618" s="62">
        <v>1400023210</v>
      </c>
      <c r="H618" s="56">
        <v>244</v>
      </c>
      <c r="I618" s="56"/>
      <c r="J618" s="57"/>
      <c r="K618" s="57"/>
      <c r="L618" s="56">
        <v>346</v>
      </c>
      <c r="M618" s="89" t="s">
        <v>136</v>
      </c>
      <c r="N618" s="57">
        <f>SUMIFS(техфайл!$H$7:$H$4325,техфайл!$D$7:$D$4325,F618,техфайл!$E$7:$E$4325,G618,техфайл!$F$7:$F$4325,H618,техфайл!$G$7:$G$4325,L618,техфайл!$A$7:$A$4325,A618,техфайл!$K$7:$K$4325,M618)</f>
        <v>0</v>
      </c>
      <c r="O618" s="43"/>
      <c r="P618" s="56" t="str">
        <f t="shared" si="35"/>
        <v>90607011400023210244</v>
      </c>
    </row>
    <row r="619" spans="1:16" hidden="1" x14ac:dyDescent="0.3">
      <c r="A619" s="82">
        <v>35063551</v>
      </c>
      <c r="B619" s="191"/>
      <c r="C619" s="191"/>
      <c r="D619" s="191"/>
      <c r="E619" s="44">
        <v>906</v>
      </c>
      <c r="F619" s="44" t="s">
        <v>144</v>
      </c>
      <c r="G619" s="62">
        <v>1400023210</v>
      </c>
      <c r="H619" s="56">
        <v>851</v>
      </c>
      <c r="I619" s="56"/>
      <c r="J619" s="57">
        <f>SUMIFS(техфайл!$H$7:$H$4325,техфайл!$D$7:$D$4325,F619,техфайл!$E$7:$E$4325,G619,техфайл!$F$7:$F$4325,H619,техфайл!$A$7:$A$4325,A619)</f>
        <v>0</v>
      </c>
      <c r="K619" s="57"/>
      <c r="L619" s="56">
        <v>291</v>
      </c>
      <c r="M619" s="89" t="s">
        <v>138</v>
      </c>
      <c r="N619" s="57">
        <f>SUMIFS(техфайл!$H$7:$H$4325,техфайл!$D$7:$D$4325,F619,техфайл!$E$7:$E$4325,G619,техфайл!$F$7:$F$4325,H619,техфайл!$G$7:$G$4325,L619,техфайл!$A$7:$A$4325,A619,техфайл!$K$7:$K$4325,M619)</f>
        <v>0</v>
      </c>
      <c r="O619" s="43"/>
      <c r="P619" s="56" t="str">
        <f t="shared" si="35"/>
        <v>90607011400023210851</v>
      </c>
    </row>
    <row r="620" spans="1:16" hidden="1" x14ac:dyDescent="0.3">
      <c r="A620" s="82">
        <v>35063551</v>
      </c>
      <c r="B620" s="191"/>
      <c r="C620" s="191"/>
      <c r="D620" s="191"/>
      <c r="E620" s="44">
        <v>906</v>
      </c>
      <c r="F620" s="44" t="s">
        <v>174</v>
      </c>
      <c r="G620" s="62">
        <v>1400005000</v>
      </c>
      <c r="H620" s="56">
        <v>112</v>
      </c>
      <c r="I620" s="56"/>
      <c r="J620" s="57">
        <f>SUMIFS(техфайл!$H$7:$H$4325,техфайл!$D$7:$D$4325,F620,техфайл!$E$7:$E$4325,G620,техфайл!$F$7:$F$4325,H620,техфайл!$A$7:$A$4325,A620)</f>
        <v>0</v>
      </c>
      <c r="K620" s="57"/>
      <c r="L620" s="56">
        <v>212</v>
      </c>
      <c r="M620" s="89" t="s">
        <v>175</v>
      </c>
      <c r="N620" s="57">
        <f>SUMIFS(техфайл!$H$7:$H$4325,техфайл!$D$7:$D$4325,F620,техфайл!$E$7:$E$4325,G620,техфайл!$F$7:$F$4325,H620,техфайл!$G$7:$G$4325,L620,техфайл!$A$7:$A$4325,A620,техфайл!$K$7:$K$4325,M620)</f>
        <v>0</v>
      </c>
      <c r="O620" s="43"/>
      <c r="P620" s="56" t="str">
        <f t="shared" si="35"/>
        <v>90607051400005000112</v>
      </c>
    </row>
    <row r="621" spans="1:16" hidden="1" x14ac:dyDescent="0.3">
      <c r="A621" s="82">
        <v>35063551</v>
      </c>
      <c r="B621" s="192"/>
      <c r="C621" s="192"/>
      <c r="D621" s="192"/>
      <c r="E621" s="44">
        <v>906</v>
      </c>
      <c r="F621" s="44" t="s">
        <v>174</v>
      </c>
      <c r="G621" s="62">
        <v>1400005000</v>
      </c>
      <c r="H621" s="56">
        <v>244</v>
      </c>
      <c r="I621" s="56"/>
      <c r="J621" s="57">
        <f>SUMIFS(техфайл!$H$7:$H$4325,техфайл!$D$7:$D$4325,F621,техфайл!$E$7:$E$4325,G621,техфайл!$F$7:$F$4325,H621,техфайл!$A$7:$A$4325,A621)</f>
        <v>0</v>
      </c>
      <c r="K621" s="57"/>
      <c r="L621" s="56">
        <v>226</v>
      </c>
      <c r="M621" s="89" t="s">
        <v>175</v>
      </c>
      <c r="N621" s="57">
        <f>SUMIFS(техфайл!$H$7:$H$4325,техфайл!$D$7:$D$4325,F621,техфайл!$E$7:$E$4325,G621,техфайл!$F$7:$F$4325,H621,техфайл!$G$7:$G$4325,L621,техфайл!$A$7:$A$4325,A621,техфайл!$K$7:$K$4325,M621)</f>
        <v>0</v>
      </c>
      <c r="O621" s="43"/>
      <c r="P621" s="56" t="str">
        <f t="shared" si="35"/>
        <v>90607051400005000244</v>
      </c>
    </row>
    <row r="622" spans="1:16" ht="18.75" hidden="1" customHeight="1" x14ac:dyDescent="0.3">
      <c r="A622" s="82">
        <v>35783146</v>
      </c>
      <c r="B622" s="190" t="s">
        <v>509</v>
      </c>
      <c r="C622" s="190" t="s">
        <v>384</v>
      </c>
      <c r="D622" s="190" t="str">
        <f>VLOOKUP($A622, Учреждения!$B$4:$F$292, 3, FALSE)</f>
        <v>ГКДОУ "ДЕТСКИЙ САД № 118 "СЧАСТЬЕ" Г. О. ГОРЛОВКА" ДНР</v>
      </c>
      <c r="E622" s="81" t="s">
        <v>140</v>
      </c>
      <c r="F622" s="81" t="s">
        <v>140</v>
      </c>
      <c r="G622" s="81" t="s">
        <v>140</v>
      </c>
      <c r="H622" s="81" t="s">
        <v>140</v>
      </c>
      <c r="I622" s="81" t="s">
        <v>140</v>
      </c>
      <c r="J622" s="81" t="s">
        <v>140</v>
      </c>
      <c r="K622" s="80">
        <f>SUM(J623:J638)</f>
        <v>0</v>
      </c>
      <c r="L622" s="56"/>
      <c r="M622" s="89"/>
      <c r="N622" s="57"/>
      <c r="O622" s="43"/>
      <c r="P622" s="85"/>
    </row>
    <row r="623" spans="1:16" ht="18.75" hidden="1" customHeight="1" x14ac:dyDescent="0.3">
      <c r="A623" s="82">
        <v>35783146</v>
      </c>
      <c r="B623" s="191"/>
      <c r="C623" s="191"/>
      <c r="D623" s="191"/>
      <c r="E623" s="44">
        <v>906</v>
      </c>
      <c r="F623" s="44" t="s">
        <v>144</v>
      </c>
      <c r="G623" s="62">
        <v>1400023210</v>
      </c>
      <c r="H623" s="56" t="s">
        <v>168</v>
      </c>
      <c r="I623" s="56"/>
      <c r="J623" s="57">
        <f>SUMIFS(техфайл!$H$7:$H$4325,техфайл!$D$7:$D$4325,F623,техфайл!$E$7:$E$4325,G623,техфайл!$F$7:$F$4325,H623,техфайл!$A$7:$A$4325,A623)</f>
        <v>0</v>
      </c>
      <c r="K623" s="57"/>
      <c r="L623" s="56">
        <v>211</v>
      </c>
      <c r="M623" s="89" t="s">
        <v>172</v>
      </c>
      <c r="N623" s="57">
        <f>SUMIFS(техфайл!$H$7:$H$4325,техфайл!$D$7:$D$4325,F623,техфайл!$E$7:$E$4325,G623,техфайл!$F$7:$F$4325,H623,техфайл!$G$7:$G$4325,L623,техфайл!$A$7:$A$4325,A623,техфайл!$K$7:$K$4325,M623)+SUMIFS(техфайл!$H$7:$H$4325,техфайл!$D$7:$D$4325,F623,техфайл!$E$7:$E$4325,G623,техфайл!$F$7:$F$4325,H623,техфайл!$G$7:$G$4325,266,техфайл!$A$7:$A$4325,A623,техфайл!$K$7:$K$4325,M623)</f>
        <v>0</v>
      </c>
      <c r="O623" s="43"/>
      <c r="P623" s="56" t="str">
        <f t="shared" ref="P623:P638" si="36">E623&amp;F623&amp;SUBSTITUTE(G623," ","")&amp;H623</f>
        <v>90607011400023210111</v>
      </c>
    </row>
    <row r="624" spans="1:16" hidden="1" x14ac:dyDescent="0.3">
      <c r="A624" s="82">
        <v>35783146</v>
      </c>
      <c r="B624" s="191"/>
      <c r="C624" s="191"/>
      <c r="D624" s="191"/>
      <c r="E624" s="44">
        <v>906</v>
      </c>
      <c r="F624" s="44" t="s">
        <v>144</v>
      </c>
      <c r="G624" s="62">
        <v>1400023210</v>
      </c>
      <c r="H624" s="56" t="s">
        <v>170</v>
      </c>
      <c r="I624" s="56"/>
      <c r="J624" s="57">
        <f>SUMIFS(техфайл!$H$7:$H$4325,техфайл!$D$7:$D$4325,F624,техфайл!$E$7:$E$4325,G624,техфайл!$F$7:$F$4325,H624,техфайл!$A$7:$A$4325,A624)</f>
        <v>0</v>
      </c>
      <c r="K624" s="57"/>
      <c r="L624" s="56">
        <v>213</v>
      </c>
      <c r="M624" s="89" t="s">
        <v>173</v>
      </c>
      <c r="N624" s="57">
        <f>SUMIFS(техфайл!$H$7:$H$4325,техфайл!$D$7:$D$4325,F624,техфайл!$E$7:$E$4325,G624,техфайл!$F$7:$F$4325,H624,техфайл!$G$7:$G$4325,L624,техфайл!$A$7:$A$4325,A624,техфайл!$K$7:$K$4325,M624)</f>
        <v>0</v>
      </c>
      <c r="O624" s="43"/>
      <c r="P624" s="56" t="str">
        <f t="shared" si="36"/>
        <v>90607011400023210119</v>
      </c>
    </row>
    <row r="625" spans="1:16" hidden="1" x14ac:dyDescent="0.3">
      <c r="A625" s="82">
        <v>35783146</v>
      </c>
      <c r="B625" s="191"/>
      <c r="C625" s="191"/>
      <c r="D625" s="191"/>
      <c r="E625" s="44">
        <v>906</v>
      </c>
      <c r="F625" s="44" t="s">
        <v>144</v>
      </c>
      <c r="G625" s="62">
        <v>1400023210</v>
      </c>
      <c r="H625" s="56">
        <v>244</v>
      </c>
      <c r="I625" s="56"/>
      <c r="J625" s="57">
        <f>SUMIFS(техфайл!$H$7:$H$4325,техфайл!$D$7:$D$4325,F625,техфайл!$E$7:$E$4325,G625,техфайл!$F$7:$F$4325,H625,техфайл!$A$7:$A$4325,A625)</f>
        <v>0</v>
      </c>
      <c r="K625" s="57"/>
      <c r="L625" s="56">
        <v>221</v>
      </c>
      <c r="M625" s="89" t="s">
        <v>131</v>
      </c>
      <c r="N625" s="57">
        <f>SUMIFS(техфайл!$H$7:$H$4325,техфайл!$D$7:$D$4325,F625,техфайл!$E$7:$E$4325,G625,техфайл!$F$7:$F$4325,H625,техфайл!$G$7:$G$4325,L625,техфайл!$A$7:$A$4325,A625,техфайл!$K$7:$K$4325,M625)</f>
        <v>0</v>
      </c>
      <c r="O625" s="43"/>
      <c r="P625" s="56" t="str">
        <f t="shared" si="36"/>
        <v>90607011400023210244</v>
      </c>
    </row>
    <row r="626" spans="1:16" hidden="1" x14ac:dyDescent="0.3">
      <c r="A626" s="82">
        <v>35783146</v>
      </c>
      <c r="B626" s="191"/>
      <c r="C626" s="191"/>
      <c r="D626" s="191"/>
      <c r="E626" s="44">
        <v>906</v>
      </c>
      <c r="F626" s="44" t="s">
        <v>144</v>
      </c>
      <c r="G626" s="62">
        <v>1400023210</v>
      </c>
      <c r="H626" s="56">
        <v>247</v>
      </c>
      <c r="I626" s="56"/>
      <c r="J626" s="57">
        <f>SUMIFS(техфайл!$H$7:$H$4325,техфайл!$D$7:$D$4325,F626,техфайл!$E$7:$E$4325,G626,техфайл!$F$7:$F$4325,H626,техфайл!$A$7:$A$4325,A626)</f>
        <v>0</v>
      </c>
      <c r="K626" s="57"/>
      <c r="L626" s="56">
        <v>223</v>
      </c>
      <c r="M626" s="89" t="s">
        <v>132</v>
      </c>
      <c r="N626" s="57">
        <f>SUMIFS(техфайл!$H$7:$H$4325,техфайл!$D$7:$D$4325,F626,техфайл!$E$7:$E$4325,G626,техфайл!$F$7:$F$4325,H626,техфайл!$G$7:$G$4325,L626,техфайл!$A$7:$A$4325,A626,техфайл!$K$7:$K$4325,M626)</f>
        <v>0</v>
      </c>
      <c r="O626" s="43"/>
      <c r="P626" s="56" t="str">
        <f t="shared" si="36"/>
        <v>90607011400023210247</v>
      </c>
    </row>
    <row r="627" spans="1:16" hidden="1" x14ac:dyDescent="0.3">
      <c r="A627" s="82">
        <v>35783146</v>
      </c>
      <c r="B627" s="191"/>
      <c r="C627" s="191"/>
      <c r="D627" s="191"/>
      <c r="E627" s="44">
        <v>906</v>
      </c>
      <c r="F627" s="44" t="s">
        <v>144</v>
      </c>
      <c r="G627" s="62">
        <v>1400023210</v>
      </c>
      <c r="H627" s="56">
        <v>244</v>
      </c>
      <c r="I627" s="56"/>
      <c r="J627" s="57"/>
      <c r="K627" s="57"/>
      <c r="L627" s="56">
        <v>223</v>
      </c>
      <c r="M627" s="89" t="s">
        <v>133</v>
      </c>
      <c r="N627" s="57">
        <f>SUMIFS(техфайл!$H$7:$H$4325,техфайл!$D$7:$D$4325,F627,техфайл!$E$7:$E$4325,G627,техфайл!$F$7:$F$4325,H627,техфайл!$G$7:$G$4325,L627,техфайл!$A$7:$A$4325,A627,техфайл!$K$7:$K$4325,M627)</f>
        <v>0</v>
      </c>
      <c r="O627" s="43"/>
      <c r="P627" s="56" t="str">
        <f t="shared" si="36"/>
        <v>90607011400023210244</v>
      </c>
    </row>
    <row r="628" spans="1:16" hidden="1" x14ac:dyDescent="0.3">
      <c r="A628" s="82">
        <v>35783146</v>
      </c>
      <c r="B628" s="191"/>
      <c r="C628" s="191"/>
      <c r="D628" s="191"/>
      <c r="E628" s="44">
        <v>906</v>
      </c>
      <c r="F628" s="44" t="s">
        <v>144</v>
      </c>
      <c r="G628" s="62">
        <v>1400023210</v>
      </c>
      <c r="H628" s="56">
        <v>247</v>
      </c>
      <c r="I628" s="56"/>
      <c r="J628" s="57"/>
      <c r="K628" s="57"/>
      <c r="L628" s="56">
        <v>223</v>
      </c>
      <c r="M628" s="89" t="s">
        <v>134</v>
      </c>
      <c r="N628" s="57">
        <f>SUMIFS(техфайл!$H$7:$H$4325,техфайл!$D$7:$D$4325,F628,техфайл!$E$7:$E$4325,G628,техфайл!$F$7:$F$4325,H628,техфайл!$G$7:$G$4325,L628,техфайл!$A$7:$A$4325,A628,техфайл!$K$7:$K$4325,M628)</f>
        <v>0</v>
      </c>
      <c r="O628" s="43"/>
      <c r="P628" s="56" t="str">
        <f t="shared" si="36"/>
        <v>90607011400023210247</v>
      </c>
    </row>
    <row r="629" spans="1:16" hidden="1" x14ac:dyDescent="0.3">
      <c r="A629" s="82">
        <v>35783146</v>
      </c>
      <c r="B629" s="191"/>
      <c r="C629" s="191"/>
      <c r="D629" s="191"/>
      <c r="E629" s="44">
        <v>906</v>
      </c>
      <c r="F629" s="44" t="s">
        <v>144</v>
      </c>
      <c r="G629" s="62">
        <v>1400023210</v>
      </c>
      <c r="H629" s="56">
        <v>247</v>
      </c>
      <c r="I629" s="56"/>
      <c r="J629" s="57"/>
      <c r="K629" s="57"/>
      <c r="L629" s="56">
        <v>223</v>
      </c>
      <c r="M629" s="89" t="s">
        <v>135</v>
      </c>
      <c r="N629" s="57">
        <f>SUMIFS(техфайл!$H$7:$H$4325,техфайл!$D$7:$D$4325,F629,техфайл!$E$7:$E$4325,G629,техфайл!$F$7:$F$4325,H629,техфайл!$G$7:$G$4325,L629,техфайл!$A$7:$A$4325,A629,техфайл!$K$7:$K$4325,M629)</f>
        <v>0</v>
      </c>
      <c r="O629" s="43"/>
      <c r="P629" s="56" t="str">
        <f t="shared" si="36"/>
        <v>90607011400023210247</v>
      </c>
    </row>
    <row r="630" spans="1:16" hidden="1" x14ac:dyDescent="0.3">
      <c r="A630" s="82">
        <v>35783146</v>
      </c>
      <c r="B630" s="191"/>
      <c r="C630" s="191"/>
      <c r="D630" s="191"/>
      <c r="E630" s="44">
        <v>906</v>
      </c>
      <c r="F630" s="44" t="s">
        <v>144</v>
      </c>
      <c r="G630" s="62">
        <v>1400023210</v>
      </c>
      <c r="H630" s="56">
        <v>244</v>
      </c>
      <c r="I630" s="56"/>
      <c r="J630" s="57"/>
      <c r="K630" s="57"/>
      <c r="L630" s="56">
        <v>225</v>
      </c>
      <c r="M630" s="89" t="s">
        <v>131</v>
      </c>
      <c r="N630" s="57">
        <f>SUMIFS(техфайл!$H$7:$H$4325,техфайл!$D$7:$D$4325,F630,техфайл!$E$7:$E$4325,G630,техфайл!$F$7:$F$4325,H630,техфайл!$G$7:$G$4325,L630,техфайл!$A$7:$A$4325,A630,техфайл!$K$7:$K$4325,M630)</f>
        <v>0</v>
      </c>
      <c r="O630" s="43"/>
      <c r="P630" s="56" t="str">
        <f t="shared" si="36"/>
        <v>90607011400023210244</v>
      </c>
    </row>
    <row r="631" spans="1:16" hidden="1" x14ac:dyDescent="0.3">
      <c r="A631" s="82">
        <v>35783146</v>
      </c>
      <c r="B631" s="191"/>
      <c r="C631" s="191"/>
      <c r="D631" s="191"/>
      <c r="E631" s="44">
        <v>906</v>
      </c>
      <c r="F631" s="44" t="s">
        <v>144</v>
      </c>
      <c r="G631" s="62">
        <v>1400023210</v>
      </c>
      <c r="H631" s="56">
        <v>244</v>
      </c>
      <c r="I631" s="56"/>
      <c r="J631" s="57"/>
      <c r="K631" s="57"/>
      <c r="L631" s="56">
        <v>226</v>
      </c>
      <c r="M631" s="89" t="s">
        <v>131</v>
      </c>
      <c r="N631" s="57">
        <f>SUMIFS(техфайл!$H$7:$H$4325,техфайл!$D$7:$D$4325,F631,техфайл!$E$7:$E$4325,G631,техфайл!$F$7:$F$4325,H631,техфайл!$G$7:$G$4325,L631,техфайл!$A$7:$A$4325,A631,техфайл!$K$7:$K$4325,M631)</f>
        <v>0</v>
      </c>
      <c r="O631" s="43"/>
      <c r="P631" s="56" t="str">
        <f t="shared" si="36"/>
        <v>90607011400023210244</v>
      </c>
    </row>
    <row r="632" spans="1:16" hidden="1" x14ac:dyDescent="0.3">
      <c r="A632" s="82">
        <v>35783146</v>
      </c>
      <c r="B632" s="191"/>
      <c r="C632" s="191"/>
      <c r="D632" s="191"/>
      <c r="E632" s="44">
        <v>906</v>
      </c>
      <c r="F632" s="44" t="s">
        <v>144</v>
      </c>
      <c r="G632" s="62">
        <v>1400023210</v>
      </c>
      <c r="H632" s="56">
        <v>244</v>
      </c>
      <c r="I632" s="56"/>
      <c r="J632" s="57"/>
      <c r="K632" s="57"/>
      <c r="L632" s="56">
        <v>310</v>
      </c>
      <c r="M632" s="89" t="s">
        <v>136</v>
      </c>
      <c r="N632" s="57">
        <f>SUMIFS(техфайл!$H$7:$H$4325,техфайл!$D$7:$D$4325,F632,техфайл!$E$7:$E$4325,G632,техфайл!$F$7:$F$4325,H632,техфайл!$G$7:$G$4325,L632,техфайл!$A$7:$A$4325,A632,техфайл!$K$7:$K$4325,M632)</f>
        <v>0</v>
      </c>
      <c r="O632" s="43"/>
      <c r="P632" s="56" t="str">
        <f t="shared" si="36"/>
        <v>90607011400023210244</v>
      </c>
    </row>
    <row r="633" spans="1:16" hidden="1" x14ac:dyDescent="0.3">
      <c r="A633" s="82">
        <v>35783146</v>
      </c>
      <c r="B633" s="191"/>
      <c r="C633" s="191"/>
      <c r="D633" s="191"/>
      <c r="E633" s="44">
        <v>906</v>
      </c>
      <c r="F633" s="44" t="s">
        <v>144</v>
      </c>
      <c r="G633" s="62">
        <v>1400023210</v>
      </c>
      <c r="H633" s="56">
        <v>244</v>
      </c>
      <c r="I633" s="56"/>
      <c r="J633" s="57"/>
      <c r="K633" s="57"/>
      <c r="L633" s="56">
        <v>342</v>
      </c>
      <c r="M633" s="89" t="s">
        <v>137</v>
      </c>
      <c r="N633" s="57">
        <f>SUMIFS(техфайл!$H$7:$H$4325,техфайл!$D$7:$D$4325,F633,техфайл!$E$7:$E$4325,G633,техфайл!$F$7:$F$4325,H633,техфайл!$G$7:$G$4325,L633,техфайл!$A$7:$A$4325,A633,техфайл!$K$7:$K$4325,M633)</f>
        <v>0</v>
      </c>
      <c r="O633" s="43"/>
      <c r="P633" s="56" t="str">
        <f t="shared" si="36"/>
        <v>90607011400023210244</v>
      </c>
    </row>
    <row r="634" spans="1:16" hidden="1" x14ac:dyDescent="0.3">
      <c r="A634" s="82">
        <v>35783146</v>
      </c>
      <c r="B634" s="191"/>
      <c r="C634" s="191"/>
      <c r="D634" s="191"/>
      <c r="E634" s="44">
        <v>906</v>
      </c>
      <c r="F634" s="44" t="s">
        <v>144</v>
      </c>
      <c r="G634" s="62">
        <v>1400023210</v>
      </c>
      <c r="H634" s="56">
        <v>244</v>
      </c>
      <c r="I634" s="56"/>
      <c r="J634" s="57"/>
      <c r="K634" s="57"/>
      <c r="L634" s="56">
        <v>344</v>
      </c>
      <c r="M634" s="89" t="s">
        <v>136</v>
      </c>
      <c r="N634" s="57">
        <f>SUMIFS(техфайл!$H$7:$H$4325,техфайл!$D$7:$D$4325,F634,техфайл!$E$7:$E$4325,G634,техфайл!$F$7:$F$4325,H634,техфайл!$G$7:$G$4325,L634,техфайл!$A$7:$A$4325,A634,техфайл!$K$7:$K$4325,M634)</f>
        <v>0</v>
      </c>
      <c r="O634" s="43"/>
      <c r="P634" s="56" t="str">
        <f t="shared" si="36"/>
        <v>90607011400023210244</v>
      </c>
    </row>
    <row r="635" spans="1:16" hidden="1" x14ac:dyDescent="0.3">
      <c r="A635" s="82">
        <v>35783146</v>
      </c>
      <c r="B635" s="191"/>
      <c r="C635" s="191"/>
      <c r="D635" s="191"/>
      <c r="E635" s="44">
        <v>906</v>
      </c>
      <c r="F635" s="44" t="s">
        <v>144</v>
      </c>
      <c r="G635" s="62">
        <v>1400023210</v>
      </c>
      <c r="H635" s="56">
        <v>244</v>
      </c>
      <c r="I635" s="56"/>
      <c r="J635" s="57"/>
      <c r="K635" s="57"/>
      <c r="L635" s="56">
        <v>346</v>
      </c>
      <c r="M635" s="89" t="s">
        <v>136</v>
      </c>
      <c r="N635" s="57">
        <f>SUMIFS(техфайл!$H$7:$H$4325,техфайл!$D$7:$D$4325,F635,техфайл!$E$7:$E$4325,G635,техфайл!$F$7:$F$4325,H635,техфайл!$G$7:$G$4325,L635,техфайл!$A$7:$A$4325,A635,техфайл!$K$7:$K$4325,M635)</f>
        <v>0</v>
      </c>
      <c r="O635" s="43"/>
      <c r="P635" s="56" t="str">
        <f t="shared" si="36"/>
        <v>90607011400023210244</v>
      </c>
    </row>
    <row r="636" spans="1:16" hidden="1" x14ac:dyDescent="0.3">
      <c r="A636" s="82">
        <v>35783146</v>
      </c>
      <c r="B636" s="191"/>
      <c r="C636" s="191"/>
      <c r="D636" s="191"/>
      <c r="E636" s="44">
        <v>906</v>
      </c>
      <c r="F636" s="44" t="s">
        <v>144</v>
      </c>
      <c r="G636" s="62">
        <v>1400023210</v>
      </c>
      <c r="H636" s="56">
        <v>851</v>
      </c>
      <c r="I636" s="56"/>
      <c r="J636" s="57">
        <f>SUMIFS(техфайл!$H$7:$H$4325,техфайл!$D$7:$D$4325,F636,техфайл!$E$7:$E$4325,G636,техфайл!$F$7:$F$4325,H636,техфайл!$A$7:$A$4325,A636)</f>
        <v>0</v>
      </c>
      <c r="K636" s="57"/>
      <c r="L636" s="56">
        <v>291</v>
      </c>
      <c r="M636" s="89" t="s">
        <v>138</v>
      </c>
      <c r="N636" s="57">
        <f>SUMIFS(техфайл!$H$7:$H$4325,техфайл!$D$7:$D$4325,F636,техфайл!$E$7:$E$4325,G636,техфайл!$F$7:$F$4325,H636,техфайл!$G$7:$G$4325,L636,техфайл!$A$7:$A$4325,A636,техфайл!$K$7:$K$4325,M636)</f>
        <v>0</v>
      </c>
      <c r="O636" s="43"/>
      <c r="P636" s="56" t="str">
        <f t="shared" si="36"/>
        <v>90607011400023210851</v>
      </c>
    </row>
    <row r="637" spans="1:16" hidden="1" x14ac:dyDescent="0.3">
      <c r="A637" s="82">
        <v>35783146</v>
      </c>
      <c r="B637" s="191"/>
      <c r="C637" s="191"/>
      <c r="D637" s="191"/>
      <c r="E637" s="44">
        <v>906</v>
      </c>
      <c r="F637" s="44" t="s">
        <v>174</v>
      </c>
      <c r="G637" s="62">
        <v>1400005000</v>
      </c>
      <c r="H637" s="56">
        <v>112</v>
      </c>
      <c r="I637" s="56"/>
      <c r="J637" s="57">
        <f>SUMIFS(техфайл!$H$7:$H$4325,техфайл!$D$7:$D$4325,F637,техфайл!$E$7:$E$4325,G637,техфайл!$F$7:$F$4325,H637,техфайл!$A$7:$A$4325,A637)</f>
        <v>0</v>
      </c>
      <c r="K637" s="57"/>
      <c r="L637" s="56">
        <v>212</v>
      </c>
      <c r="M637" s="89" t="s">
        <v>175</v>
      </c>
      <c r="N637" s="57">
        <f>SUMIFS(техфайл!$H$7:$H$4325,техфайл!$D$7:$D$4325,F637,техфайл!$E$7:$E$4325,G637,техфайл!$F$7:$F$4325,H637,техфайл!$G$7:$G$4325,L637,техфайл!$A$7:$A$4325,A637,техфайл!$K$7:$K$4325,M637)</f>
        <v>0</v>
      </c>
      <c r="O637" s="43"/>
      <c r="P637" s="56" t="str">
        <f t="shared" si="36"/>
        <v>90607051400005000112</v>
      </c>
    </row>
    <row r="638" spans="1:16" hidden="1" x14ac:dyDescent="0.3">
      <c r="A638" s="82">
        <v>35783146</v>
      </c>
      <c r="B638" s="192"/>
      <c r="C638" s="192"/>
      <c r="D638" s="192"/>
      <c r="E638" s="44">
        <v>906</v>
      </c>
      <c r="F638" s="44" t="s">
        <v>174</v>
      </c>
      <c r="G638" s="62">
        <v>1400005000</v>
      </c>
      <c r="H638" s="56">
        <v>244</v>
      </c>
      <c r="I638" s="56"/>
      <c r="J638" s="57">
        <f>SUMIFS(техфайл!$H$7:$H$4325,техфайл!$D$7:$D$4325,F638,техфайл!$E$7:$E$4325,G638,техфайл!$F$7:$F$4325,H638,техфайл!$A$7:$A$4325,A638)</f>
        <v>0</v>
      </c>
      <c r="K638" s="57"/>
      <c r="L638" s="56">
        <v>226</v>
      </c>
      <c r="M638" s="89" t="s">
        <v>175</v>
      </c>
      <c r="N638" s="57">
        <f>SUMIFS(техфайл!$H$7:$H$4325,техфайл!$D$7:$D$4325,F638,техфайл!$E$7:$E$4325,G638,техфайл!$F$7:$F$4325,H638,техфайл!$G$7:$G$4325,L638,техфайл!$A$7:$A$4325,A638,техфайл!$K$7:$K$4325,M638)</f>
        <v>0</v>
      </c>
      <c r="O638" s="43"/>
      <c r="P638" s="56" t="str">
        <f t="shared" si="36"/>
        <v>90607051400005000244</v>
      </c>
    </row>
    <row r="639" spans="1:16" ht="18.75" hidden="1" customHeight="1" x14ac:dyDescent="0.3">
      <c r="A639" s="82">
        <v>35063724</v>
      </c>
      <c r="B639" s="190" t="s">
        <v>510</v>
      </c>
      <c r="C639" s="190" t="s">
        <v>385</v>
      </c>
      <c r="D639" s="190" t="str">
        <f>VLOOKUP($A639, Учреждения!$B$4:$F$292, 3, FALSE)</f>
        <v>ГКДОУ "ДЕТСКИЙ САД № 121 "РАДУЖНЫЙ" Г.О. ГОРЛОВКА" ДНР</v>
      </c>
      <c r="E639" s="81" t="s">
        <v>140</v>
      </c>
      <c r="F639" s="81" t="s">
        <v>140</v>
      </c>
      <c r="G639" s="81" t="s">
        <v>140</v>
      </c>
      <c r="H639" s="81" t="s">
        <v>140</v>
      </c>
      <c r="I639" s="81" t="s">
        <v>140</v>
      </c>
      <c r="J639" s="81" t="s">
        <v>140</v>
      </c>
      <c r="K639" s="80">
        <f>SUM(J640:J655)</f>
        <v>0</v>
      </c>
      <c r="L639" s="56"/>
      <c r="M639" s="89"/>
      <c r="N639" s="57"/>
      <c r="O639" s="43"/>
      <c r="P639" s="85"/>
    </row>
    <row r="640" spans="1:16" ht="18.75" hidden="1" customHeight="1" x14ac:dyDescent="0.3">
      <c r="A640" s="82">
        <v>35063724</v>
      </c>
      <c r="B640" s="191"/>
      <c r="C640" s="191"/>
      <c r="D640" s="191"/>
      <c r="E640" s="44">
        <v>906</v>
      </c>
      <c r="F640" s="44" t="s">
        <v>144</v>
      </c>
      <c r="G640" s="62">
        <v>1400023210</v>
      </c>
      <c r="H640" s="56" t="s">
        <v>168</v>
      </c>
      <c r="I640" s="56"/>
      <c r="J640" s="57">
        <f>SUMIFS(техфайл!$H$7:$H$4325,техфайл!$D$7:$D$4325,F640,техфайл!$E$7:$E$4325,G640,техфайл!$F$7:$F$4325,H640,техфайл!$A$7:$A$4325,A640)</f>
        <v>0</v>
      </c>
      <c r="K640" s="57"/>
      <c r="L640" s="56">
        <v>211</v>
      </c>
      <c r="M640" s="89" t="s">
        <v>172</v>
      </c>
      <c r="N640" s="57">
        <f>SUMIFS(техфайл!$H$7:$H$4325,техфайл!$D$7:$D$4325,F640,техфайл!$E$7:$E$4325,G640,техфайл!$F$7:$F$4325,H640,техфайл!$G$7:$G$4325,L640,техфайл!$A$7:$A$4325,A640,техфайл!$K$7:$K$4325,M640)+SUMIFS(техфайл!$H$7:$H$4325,техфайл!$D$7:$D$4325,F640,техфайл!$E$7:$E$4325,G640,техфайл!$F$7:$F$4325,H640,техфайл!$G$7:$G$4325,266,техфайл!$A$7:$A$4325,A640,техфайл!$K$7:$K$4325,M640)</f>
        <v>0</v>
      </c>
      <c r="O640" s="43"/>
      <c r="P640" s="56" t="str">
        <f t="shared" ref="P640:P655" si="37">E640&amp;F640&amp;SUBSTITUTE(G640," ","")&amp;H640</f>
        <v>90607011400023210111</v>
      </c>
    </row>
    <row r="641" spans="1:16" hidden="1" x14ac:dyDescent="0.3">
      <c r="A641" s="82">
        <v>35063724</v>
      </c>
      <c r="B641" s="191"/>
      <c r="C641" s="191"/>
      <c r="D641" s="191"/>
      <c r="E641" s="44">
        <v>906</v>
      </c>
      <c r="F641" s="44" t="s">
        <v>144</v>
      </c>
      <c r="G641" s="62">
        <v>1400023210</v>
      </c>
      <c r="H641" s="56" t="s">
        <v>170</v>
      </c>
      <c r="I641" s="56"/>
      <c r="J641" s="57">
        <f>SUMIFS(техфайл!$H$7:$H$4325,техфайл!$D$7:$D$4325,F641,техфайл!$E$7:$E$4325,G641,техфайл!$F$7:$F$4325,H641,техфайл!$A$7:$A$4325,A641)</f>
        <v>0</v>
      </c>
      <c r="K641" s="57"/>
      <c r="L641" s="56">
        <v>213</v>
      </c>
      <c r="M641" s="89" t="s">
        <v>173</v>
      </c>
      <c r="N641" s="57">
        <f>SUMIFS(техфайл!$H$7:$H$4325,техфайл!$D$7:$D$4325,F641,техфайл!$E$7:$E$4325,G641,техфайл!$F$7:$F$4325,H641,техфайл!$G$7:$G$4325,L641,техфайл!$A$7:$A$4325,A641,техфайл!$K$7:$K$4325,M641)</f>
        <v>0</v>
      </c>
      <c r="O641" s="43"/>
      <c r="P641" s="56" t="str">
        <f t="shared" si="37"/>
        <v>90607011400023210119</v>
      </c>
    </row>
    <row r="642" spans="1:16" hidden="1" x14ac:dyDescent="0.3">
      <c r="A642" s="82">
        <v>35063724</v>
      </c>
      <c r="B642" s="191"/>
      <c r="C642" s="191"/>
      <c r="D642" s="191"/>
      <c r="E642" s="44">
        <v>906</v>
      </c>
      <c r="F642" s="44" t="s">
        <v>144</v>
      </c>
      <c r="G642" s="62">
        <v>1400023210</v>
      </c>
      <c r="H642" s="56">
        <v>244</v>
      </c>
      <c r="I642" s="56"/>
      <c r="J642" s="57">
        <f>SUMIFS(техфайл!$H$7:$H$4325,техфайл!$D$7:$D$4325,F642,техфайл!$E$7:$E$4325,G642,техфайл!$F$7:$F$4325,H642,техфайл!$A$7:$A$4325,A642)</f>
        <v>0</v>
      </c>
      <c r="K642" s="57"/>
      <c r="L642" s="56">
        <v>221</v>
      </c>
      <c r="M642" s="89" t="s">
        <v>131</v>
      </c>
      <c r="N642" s="57">
        <f>SUMIFS(техфайл!$H$7:$H$4325,техфайл!$D$7:$D$4325,F642,техфайл!$E$7:$E$4325,G642,техфайл!$F$7:$F$4325,H642,техфайл!$G$7:$G$4325,L642,техфайл!$A$7:$A$4325,A642,техфайл!$K$7:$K$4325,M642)</f>
        <v>0</v>
      </c>
      <c r="O642" s="43"/>
      <c r="P642" s="56" t="str">
        <f t="shared" si="37"/>
        <v>90607011400023210244</v>
      </c>
    </row>
    <row r="643" spans="1:16" hidden="1" x14ac:dyDescent="0.3">
      <c r="A643" s="82">
        <v>35063724</v>
      </c>
      <c r="B643" s="191"/>
      <c r="C643" s="191"/>
      <c r="D643" s="191"/>
      <c r="E643" s="44">
        <v>906</v>
      </c>
      <c r="F643" s="44" t="s">
        <v>144</v>
      </c>
      <c r="G643" s="62">
        <v>1400023210</v>
      </c>
      <c r="H643" s="56">
        <v>247</v>
      </c>
      <c r="I643" s="56"/>
      <c r="J643" s="57">
        <f>SUMIFS(техфайл!$H$7:$H$4325,техфайл!$D$7:$D$4325,F643,техфайл!$E$7:$E$4325,G643,техфайл!$F$7:$F$4325,H643,техфайл!$A$7:$A$4325,A643)</f>
        <v>0</v>
      </c>
      <c r="K643" s="57"/>
      <c r="L643" s="56">
        <v>223</v>
      </c>
      <c r="M643" s="89" t="s">
        <v>132</v>
      </c>
      <c r="N643" s="57">
        <f>SUMIFS(техфайл!$H$7:$H$4325,техфайл!$D$7:$D$4325,F643,техфайл!$E$7:$E$4325,G643,техфайл!$F$7:$F$4325,H643,техфайл!$G$7:$G$4325,L643,техфайл!$A$7:$A$4325,A643,техфайл!$K$7:$K$4325,M643)</f>
        <v>0</v>
      </c>
      <c r="O643" s="43"/>
      <c r="P643" s="56" t="str">
        <f t="shared" si="37"/>
        <v>90607011400023210247</v>
      </c>
    </row>
    <row r="644" spans="1:16" hidden="1" x14ac:dyDescent="0.3">
      <c r="A644" s="82">
        <v>35063724</v>
      </c>
      <c r="B644" s="191"/>
      <c r="C644" s="191"/>
      <c r="D644" s="191"/>
      <c r="E644" s="44">
        <v>906</v>
      </c>
      <c r="F644" s="44" t="s">
        <v>144</v>
      </c>
      <c r="G644" s="62">
        <v>1400023210</v>
      </c>
      <c r="H644" s="56">
        <v>244</v>
      </c>
      <c r="I644" s="56"/>
      <c r="J644" s="57"/>
      <c r="K644" s="57"/>
      <c r="L644" s="56">
        <v>223</v>
      </c>
      <c r="M644" s="89" t="s">
        <v>133</v>
      </c>
      <c r="N644" s="57">
        <f>SUMIFS(техфайл!$H$7:$H$4325,техфайл!$D$7:$D$4325,F644,техфайл!$E$7:$E$4325,G644,техфайл!$F$7:$F$4325,H644,техфайл!$G$7:$G$4325,L644,техфайл!$A$7:$A$4325,A644,техфайл!$K$7:$K$4325,M644)</f>
        <v>0</v>
      </c>
      <c r="O644" s="43"/>
      <c r="P644" s="56" t="str">
        <f t="shared" si="37"/>
        <v>90607011400023210244</v>
      </c>
    </row>
    <row r="645" spans="1:16" hidden="1" x14ac:dyDescent="0.3">
      <c r="A645" s="82">
        <v>35063724</v>
      </c>
      <c r="B645" s="191"/>
      <c r="C645" s="191"/>
      <c r="D645" s="191"/>
      <c r="E645" s="44">
        <v>906</v>
      </c>
      <c r="F645" s="44" t="s">
        <v>144</v>
      </c>
      <c r="G645" s="62">
        <v>1400023210</v>
      </c>
      <c r="H645" s="56">
        <v>247</v>
      </c>
      <c r="I645" s="56"/>
      <c r="J645" s="57"/>
      <c r="K645" s="57"/>
      <c r="L645" s="56">
        <v>223</v>
      </c>
      <c r="M645" s="89" t="s">
        <v>134</v>
      </c>
      <c r="N645" s="57">
        <f>SUMIFS(техфайл!$H$7:$H$4325,техфайл!$D$7:$D$4325,F645,техфайл!$E$7:$E$4325,G645,техфайл!$F$7:$F$4325,H645,техфайл!$G$7:$G$4325,L645,техфайл!$A$7:$A$4325,A645,техфайл!$K$7:$K$4325,M645)</f>
        <v>0</v>
      </c>
      <c r="O645" s="43"/>
      <c r="P645" s="56" t="str">
        <f t="shared" si="37"/>
        <v>90607011400023210247</v>
      </c>
    </row>
    <row r="646" spans="1:16" hidden="1" x14ac:dyDescent="0.3">
      <c r="A646" s="82">
        <v>35063724</v>
      </c>
      <c r="B646" s="191"/>
      <c r="C646" s="191"/>
      <c r="D646" s="191"/>
      <c r="E646" s="44">
        <v>906</v>
      </c>
      <c r="F646" s="44" t="s">
        <v>144</v>
      </c>
      <c r="G646" s="62">
        <v>1400023210</v>
      </c>
      <c r="H646" s="56">
        <v>247</v>
      </c>
      <c r="I646" s="56"/>
      <c r="J646" s="57"/>
      <c r="K646" s="57"/>
      <c r="L646" s="56">
        <v>223</v>
      </c>
      <c r="M646" s="89" t="s">
        <v>135</v>
      </c>
      <c r="N646" s="57">
        <f>SUMIFS(техфайл!$H$7:$H$4325,техфайл!$D$7:$D$4325,F646,техфайл!$E$7:$E$4325,G646,техфайл!$F$7:$F$4325,H646,техфайл!$G$7:$G$4325,L646,техфайл!$A$7:$A$4325,A646,техфайл!$K$7:$K$4325,M646)</f>
        <v>0</v>
      </c>
      <c r="O646" s="43"/>
      <c r="P646" s="56" t="str">
        <f t="shared" si="37"/>
        <v>90607011400023210247</v>
      </c>
    </row>
    <row r="647" spans="1:16" hidden="1" x14ac:dyDescent="0.3">
      <c r="A647" s="82">
        <v>35063724</v>
      </c>
      <c r="B647" s="191"/>
      <c r="C647" s="191"/>
      <c r="D647" s="191"/>
      <c r="E647" s="44">
        <v>906</v>
      </c>
      <c r="F647" s="44" t="s">
        <v>144</v>
      </c>
      <c r="G647" s="62">
        <v>1400023210</v>
      </c>
      <c r="H647" s="56">
        <v>244</v>
      </c>
      <c r="I647" s="56"/>
      <c r="J647" s="57"/>
      <c r="K647" s="57"/>
      <c r="L647" s="56">
        <v>225</v>
      </c>
      <c r="M647" s="89" t="s">
        <v>131</v>
      </c>
      <c r="N647" s="57">
        <f>SUMIFS(техфайл!$H$7:$H$4325,техфайл!$D$7:$D$4325,F647,техфайл!$E$7:$E$4325,G647,техфайл!$F$7:$F$4325,H647,техфайл!$G$7:$G$4325,L647,техфайл!$A$7:$A$4325,A647,техфайл!$K$7:$K$4325,M647)</f>
        <v>0</v>
      </c>
      <c r="O647" s="43"/>
      <c r="P647" s="56" t="str">
        <f t="shared" si="37"/>
        <v>90607011400023210244</v>
      </c>
    </row>
    <row r="648" spans="1:16" hidden="1" x14ac:dyDescent="0.3">
      <c r="A648" s="82">
        <v>35063724</v>
      </c>
      <c r="B648" s="191"/>
      <c r="C648" s="191"/>
      <c r="D648" s="191"/>
      <c r="E648" s="44">
        <v>906</v>
      </c>
      <c r="F648" s="44" t="s">
        <v>144</v>
      </c>
      <c r="G648" s="62">
        <v>1400023210</v>
      </c>
      <c r="H648" s="56">
        <v>244</v>
      </c>
      <c r="I648" s="56"/>
      <c r="J648" s="57"/>
      <c r="K648" s="57"/>
      <c r="L648" s="56">
        <v>226</v>
      </c>
      <c r="M648" s="89" t="s">
        <v>131</v>
      </c>
      <c r="N648" s="57">
        <f>SUMIFS(техфайл!$H$7:$H$4325,техфайл!$D$7:$D$4325,F648,техфайл!$E$7:$E$4325,G648,техфайл!$F$7:$F$4325,H648,техфайл!$G$7:$G$4325,L648,техфайл!$A$7:$A$4325,A648,техфайл!$K$7:$K$4325,M648)</f>
        <v>0</v>
      </c>
      <c r="O648" s="43"/>
      <c r="P648" s="56" t="str">
        <f t="shared" si="37"/>
        <v>90607011400023210244</v>
      </c>
    </row>
    <row r="649" spans="1:16" hidden="1" x14ac:dyDescent="0.3">
      <c r="A649" s="82">
        <v>35063724</v>
      </c>
      <c r="B649" s="191"/>
      <c r="C649" s="191"/>
      <c r="D649" s="191"/>
      <c r="E649" s="44">
        <v>906</v>
      </c>
      <c r="F649" s="44" t="s">
        <v>144</v>
      </c>
      <c r="G649" s="62">
        <v>1400023210</v>
      </c>
      <c r="H649" s="56">
        <v>244</v>
      </c>
      <c r="I649" s="56"/>
      <c r="J649" s="57"/>
      <c r="K649" s="57"/>
      <c r="L649" s="56">
        <v>310</v>
      </c>
      <c r="M649" s="89" t="s">
        <v>136</v>
      </c>
      <c r="N649" s="57">
        <f>SUMIFS(техфайл!$H$7:$H$4325,техфайл!$D$7:$D$4325,F649,техфайл!$E$7:$E$4325,G649,техфайл!$F$7:$F$4325,H649,техфайл!$G$7:$G$4325,L649,техфайл!$A$7:$A$4325,A649,техфайл!$K$7:$K$4325,M649)</f>
        <v>0</v>
      </c>
      <c r="O649" s="43"/>
      <c r="P649" s="56" t="str">
        <f t="shared" si="37"/>
        <v>90607011400023210244</v>
      </c>
    </row>
    <row r="650" spans="1:16" hidden="1" x14ac:dyDescent="0.3">
      <c r="A650" s="82">
        <v>35063724</v>
      </c>
      <c r="B650" s="191"/>
      <c r="C650" s="191"/>
      <c r="D650" s="191"/>
      <c r="E650" s="44">
        <v>906</v>
      </c>
      <c r="F650" s="44" t="s">
        <v>144</v>
      </c>
      <c r="G650" s="62">
        <v>1400023210</v>
      </c>
      <c r="H650" s="56">
        <v>244</v>
      </c>
      <c r="I650" s="56"/>
      <c r="J650" s="57"/>
      <c r="K650" s="57"/>
      <c r="L650" s="56">
        <v>342</v>
      </c>
      <c r="M650" s="89" t="s">
        <v>137</v>
      </c>
      <c r="N650" s="57">
        <f>SUMIFS(техфайл!$H$7:$H$4325,техфайл!$D$7:$D$4325,F650,техфайл!$E$7:$E$4325,G650,техфайл!$F$7:$F$4325,H650,техфайл!$G$7:$G$4325,L650,техфайл!$A$7:$A$4325,A650,техфайл!$K$7:$K$4325,M650)</f>
        <v>0</v>
      </c>
      <c r="O650" s="43"/>
      <c r="P650" s="56" t="str">
        <f t="shared" si="37"/>
        <v>90607011400023210244</v>
      </c>
    </row>
    <row r="651" spans="1:16" hidden="1" x14ac:dyDescent="0.3">
      <c r="A651" s="82">
        <v>35063724</v>
      </c>
      <c r="B651" s="191"/>
      <c r="C651" s="191"/>
      <c r="D651" s="191"/>
      <c r="E651" s="44">
        <v>906</v>
      </c>
      <c r="F651" s="44" t="s">
        <v>144</v>
      </c>
      <c r="G651" s="62">
        <v>1400023210</v>
      </c>
      <c r="H651" s="56">
        <v>244</v>
      </c>
      <c r="I651" s="56"/>
      <c r="J651" s="57"/>
      <c r="K651" s="57"/>
      <c r="L651" s="56">
        <v>344</v>
      </c>
      <c r="M651" s="89" t="s">
        <v>136</v>
      </c>
      <c r="N651" s="57">
        <f>SUMIFS(техфайл!$H$7:$H$4325,техфайл!$D$7:$D$4325,F651,техфайл!$E$7:$E$4325,G651,техфайл!$F$7:$F$4325,H651,техфайл!$G$7:$G$4325,L651,техфайл!$A$7:$A$4325,A651,техфайл!$K$7:$K$4325,M651)</f>
        <v>0</v>
      </c>
      <c r="O651" s="43"/>
      <c r="P651" s="56" t="str">
        <f t="shared" si="37"/>
        <v>90607011400023210244</v>
      </c>
    </row>
    <row r="652" spans="1:16" hidden="1" x14ac:dyDescent="0.3">
      <c r="A652" s="82">
        <v>35063724</v>
      </c>
      <c r="B652" s="191"/>
      <c r="C652" s="191"/>
      <c r="D652" s="191"/>
      <c r="E652" s="44">
        <v>906</v>
      </c>
      <c r="F652" s="44" t="s">
        <v>144</v>
      </c>
      <c r="G652" s="62">
        <v>1400023210</v>
      </c>
      <c r="H652" s="56">
        <v>244</v>
      </c>
      <c r="I652" s="56"/>
      <c r="J652" s="57"/>
      <c r="K652" s="57"/>
      <c r="L652" s="56">
        <v>346</v>
      </c>
      <c r="M652" s="89" t="s">
        <v>136</v>
      </c>
      <c r="N652" s="57">
        <f>SUMIFS(техфайл!$H$7:$H$4325,техфайл!$D$7:$D$4325,F652,техфайл!$E$7:$E$4325,G652,техфайл!$F$7:$F$4325,H652,техфайл!$G$7:$G$4325,L652,техфайл!$A$7:$A$4325,A652,техфайл!$K$7:$K$4325,M652)</f>
        <v>0</v>
      </c>
      <c r="O652" s="43"/>
      <c r="P652" s="56" t="str">
        <f t="shared" si="37"/>
        <v>90607011400023210244</v>
      </c>
    </row>
    <row r="653" spans="1:16" hidden="1" x14ac:dyDescent="0.3">
      <c r="A653" s="82">
        <v>35063724</v>
      </c>
      <c r="B653" s="191"/>
      <c r="C653" s="191"/>
      <c r="D653" s="191"/>
      <c r="E653" s="44">
        <v>906</v>
      </c>
      <c r="F653" s="44" t="s">
        <v>144</v>
      </c>
      <c r="G653" s="62">
        <v>1400023210</v>
      </c>
      <c r="H653" s="56">
        <v>851</v>
      </c>
      <c r="I653" s="56"/>
      <c r="J653" s="57">
        <f>SUMIFS(техфайл!$H$7:$H$4325,техфайл!$D$7:$D$4325,F653,техфайл!$E$7:$E$4325,G653,техфайл!$F$7:$F$4325,H653,техфайл!$A$7:$A$4325,A653)</f>
        <v>0</v>
      </c>
      <c r="K653" s="57"/>
      <c r="L653" s="56">
        <v>291</v>
      </c>
      <c r="M653" s="89" t="s">
        <v>138</v>
      </c>
      <c r="N653" s="57">
        <f>SUMIFS(техфайл!$H$7:$H$4325,техфайл!$D$7:$D$4325,F653,техфайл!$E$7:$E$4325,G653,техфайл!$F$7:$F$4325,H653,техфайл!$G$7:$G$4325,L653,техфайл!$A$7:$A$4325,A653,техфайл!$K$7:$K$4325,M653)</f>
        <v>0</v>
      </c>
      <c r="O653" s="43"/>
      <c r="P653" s="56" t="str">
        <f t="shared" si="37"/>
        <v>90607011400023210851</v>
      </c>
    </row>
    <row r="654" spans="1:16" hidden="1" x14ac:dyDescent="0.3">
      <c r="A654" s="82">
        <v>35063724</v>
      </c>
      <c r="B654" s="191"/>
      <c r="C654" s="191"/>
      <c r="D654" s="191"/>
      <c r="E654" s="44">
        <v>906</v>
      </c>
      <c r="F654" s="44" t="s">
        <v>174</v>
      </c>
      <c r="G654" s="62">
        <v>1400005000</v>
      </c>
      <c r="H654" s="56">
        <v>112</v>
      </c>
      <c r="I654" s="56"/>
      <c r="J654" s="57">
        <f>SUMIFS(техфайл!$H$7:$H$4325,техфайл!$D$7:$D$4325,F654,техфайл!$E$7:$E$4325,G654,техфайл!$F$7:$F$4325,H654,техфайл!$A$7:$A$4325,A654)</f>
        <v>0</v>
      </c>
      <c r="K654" s="57"/>
      <c r="L654" s="56">
        <v>212</v>
      </c>
      <c r="M654" s="89" t="s">
        <v>175</v>
      </c>
      <c r="N654" s="57">
        <f>SUMIFS(техфайл!$H$7:$H$4325,техфайл!$D$7:$D$4325,F654,техфайл!$E$7:$E$4325,G654,техфайл!$F$7:$F$4325,H654,техфайл!$G$7:$G$4325,L654,техфайл!$A$7:$A$4325,A654,техфайл!$K$7:$K$4325,M654)</f>
        <v>0</v>
      </c>
      <c r="O654" s="43"/>
      <c r="P654" s="56" t="str">
        <f t="shared" si="37"/>
        <v>90607051400005000112</v>
      </c>
    </row>
    <row r="655" spans="1:16" hidden="1" x14ac:dyDescent="0.3">
      <c r="A655" s="82">
        <v>35063724</v>
      </c>
      <c r="B655" s="192"/>
      <c r="C655" s="192"/>
      <c r="D655" s="192"/>
      <c r="E655" s="44">
        <v>906</v>
      </c>
      <c r="F655" s="44" t="s">
        <v>174</v>
      </c>
      <c r="G655" s="62">
        <v>1400005000</v>
      </c>
      <c r="H655" s="56">
        <v>244</v>
      </c>
      <c r="I655" s="56"/>
      <c r="J655" s="57">
        <f>SUMIFS(техфайл!$H$7:$H$4325,техфайл!$D$7:$D$4325,F655,техфайл!$E$7:$E$4325,G655,техфайл!$F$7:$F$4325,H655,техфайл!$A$7:$A$4325,A655)</f>
        <v>0</v>
      </c>
      <c r="K655" s="57"/>
      <c r="L655" s="56">
        <v>226</v>
      </c>
      <c r="M655" s="89" t="s">
        <v>175</v>
      </c>
      <c r="N655" s="57">
        <f>SUMIFS(техфайл!$H$7:$H$4325,техфайл!$D$7:$D$4325,F655,техфайл!$E$7:$E$4325,G655,техфайл!$F$7:$F$4325,H655,техфайл!$G$7:$G$4325,L655,техфайл!$A$7:$A$4325,A655,техфайл!$K$7:$K$4325,M655)</f>
        <v>0</v>
      </c>
      <c r="O655" s="43"/>
      <c r="P655" s="56" t="str">
        <f t="shared" si="37"/>
        <v>90607051400005000244</v>
      </c>
    </row>
    <row r="656" spans="1:16" ht="18.75" hidden="1" customHeight="1" x14ac:dyDescent="0.3">
      <c r="A656" s="82">
        <v>36685781</v>
      </c>
      <c r="B656" s="190" t="s">
        <v>511</v>
      </c>
      <c r="C656" s="190" t="s">
        <v>386</v>
      </c>
      <c r="D656" s="190" t="str">
        <f>VLOOKUP($A656, Учреждения!$B$4:$F$292, 3, FALSE)</f>
        <v>ГКДОУ "ДЕТСКИЙ САД № 125 "БЕРЕЗКА" Г.О. ГОРЛОВКА" ДНР</v>
      </c>
      <c r="E656" s="81" t="s">
        <v>140</v>
      </c>
      <c r="F656" s="81" t="s">
        <v>140</v>
      </c>
      <c r="G656" s="81" t="s">
        <v>140</v>
      </c>
      <c r="H656" s="81" t="s">
        <v>140</v>
      </c>
      <c r="I656" s="81" t="s">
        <v>140</v>
      </c>
      <c r="J656" s="81" t="s">
        <v>140</v>
      </c>
      <c r="K656" s="80">
        <f>SUM(J657:J672)</f>
        <v>0</v>
      </c>
      <c r="L656" s="56"/>
      <c r="M656" s="89"/>
      <c r="N656" s="57"/>
      <c r="O656" s="43"/>
      <c r="P656" s="85"/>
    </row>
    <row r="657" spans="1:16" ht="18.75" hidden="1" customHeight="1" x14ac:dyDescent="0.3">
      <c r="A657" s="82">
        <v>36685781</v>
      </c>
      <c r="B657" s="191"/>
      <c r="C657" s="191"/>
      <c r="D657" s="191"/>
      <c r="E657" s="44">
        <v>906</v>
      </c>
      <c r="F657" s="44" t="s">
        <v>144</v>
      </c>
      <c r="G657" s="62">
        <v>1400023210</v>
      </c>
      <c r="H657" s="56" t="s">
        <v>168</v>
      </c>
      <c r="I657" s="56"/>
      <c r="J657" s="57">
        <f>SUMIFS(техфайл!$H$7:$H$4325,техфайл!$D$7:$D$4325,F657,техфайл!$E$7:$E$4325,G657,техфайл!$F$7:$F$4325,H657,техфайл!$A$7:$A$4325,A657)</f>
        <v>0</v>
      </c>
      <c r="K657" s="57"/>
      <c r="L657" s="56">
        <v>211</v>
      </c>
      <c r="M657" s="89" t="s">
        <v>172</v>
      </c>
      <c r="N657" s="57">
        <f>SUMIFS(техфайл!$H$7:$H$4325,техфайл!$D$7:$D$4325,F657,техфайл!$E$7:$E$4325,G657,техфайл!$F$7:$F$4325,H657,техфайл!$G$7:$G$4325,L657,техфайл!$A$7:$A$4325,A657,техфайл!$K$7:$K$4325,M657)+SUMIFS(техфайл!$H$7:$H$4325,техфайл!$D$7:$D$4325,F657,техфайл!$E$7:$E$4325,G657,техфайл!$F$7:$F$4325,H657,техфайл!$G$7:$G$4325,266,техфайл!$A$7:$A$4325,A657,техфайл!$K$7:$K$4325,M657)</f>
        <v>0</v>
      </c>
      <c r="O657" s="43"/>
      <c r="P657" s="56" t="str">
        <f t="shared" ref="P657:P672" si="38">E657&amp;F657&amp;SUBSTITUTE(G657," ","")&amp;H657</f>
        <v>90607011400023210111</v>
      </c>
    </row>
    <row r="658" spans="1:16" hidden="1" x14ac:dyDescent="0.3">
      <c r="A658" s="82">
        <v>36685781</v>
      </c>
      <c r="B658" s="191"/>
      <c r="C658" s="191"/>
      <c r="D658" s="191"/>
      <c r="E658" s="44">
        <v>906</v>
      </c>
      <c r="F658" s="44" t="s">
        <v>144</v>
      </c>
      <c r="G658" s="62">
        <v>1400023210</v>
      </c>
      <c r="H658" s="56" t="s">
        <v>170</v>
      </c>
      <c r="I658" s="56"/>
      <c r="J658" s="57">
        <f>SUMIFS(техфайл!$H$7:$H$4325,техфайл!$D$7:$D$4325,F658,техфайл!$E$7:$E$4325,G658,техфайл!$F$7:$F$4325,H658,техфайл!$A$7:$A$4325,A658)</f>
        <v>0</v>
      </c>
      <c r="K658" s="57"/>
      <c r="L658" s="56">
        <v>213</v>
      </c>
      <c r="M658" s="89" t="s">
        <v>173</v>
      </c>
      <c r="N658" s="57">
        <f>SUMIFS(техфайл!$H$7:$H$4325,техфайл!$D$7:$D$4325,F658,техфайл!$E$7:$E$4325,G658,техфайл!$F$7:$F$4325,H658,техфайл!$G$7:$G$4325,L658,техфайл!$A$7:$A$4325,A658,техфайл!$K$7:$K$4325,M658)</f>
        <v>0</v>
      </c>
      <c r="O658" s="43"/>
      <c r="P658" s="56" t="str">
        <f t="shared" si="38"/>
        <v>90607011400023210119</v>
      </c>
    </row>
    <row r="659" spans="1:16" hidden="1" x14ac:dyDescent="0.3">
      <c r="A659" s="82">
        <v>36685781</v>
      </c>
      <c r="B659" s="191"/>
      <c r="C659" s="191"/>
      <c r="D659" s="191"/>
      <c r="E659" s="44">
        <v>906</v>
      </c>
      <c r="F659" s="44" t="s">
        <v>144</v>
      </c>
      <c r="G659" s="62">
        <v>1400023210</v>
      </c>
      <c r="H659" s="56">
        <v>244</v>
      </c>
      <c r="I659" s="56"/>
      <c r="J659" s="57">
        <f>SUMIFS(техфайл!$H$7:$H$4325,техфайл!$D$7:$D$4325,F659,техфайл!$E$7:$E$4325,G659,техфайл!$F$7:$F$4325,H659,техфайл!$A$7:$A$4325,A659)</f>
        <v>0</v>
      </c>
      <c r="K659" s="57"/>
      <c r="L659" s="56">
        <v>221</v>
      </c>
      <c r="M659" s="89" t="s">
        <v>131</v>
      </c>
      <c r="N659" s="57">
        <f>SUMIFS(техфайл!$H$7:$H$4325,техфайл!$D$7:$D$4325,F659,техфайл!$E$7:$E$4325,G659,техфайл!$F$7:$F$4325,H659,техфайл!$G$7:$G$4325,L659,техфайл!$A$7:$A$4325,A659,техфайл!$K$7:$K$4325,M659)</f>
        <v>0</v>
      </c>
      <c r="O659" s="43"/>
      <c r="P659" s="56" t="str">
        <f t="shared" si="38"/>
        <v>90607011400023210244</v>
      </c>
    </row>
    <row r="660" spans="1:16" hidden="1" x14ac:dyDescent="0.3">
      <c r="A660" s="82">
        <v>36685781</v>
      </c>
      <c r="B660" s="191"/>
      <c r="C660" s="191"/>
      <c r="D660" s="191"/>
      <c r="E660" s="44">
        <v>906</v>
      </c>
      <c r="F660" s="44" t="s">
        <v>144</v>
      </c>
      <c r="G660" s="62">
        <v>1400023210</v>
      </c>
      <c r="H660" s="56">
        <v>247</v>
      </c>
      <c r="I660" s="56"/>
      <c r="J660" s="57">
        <f>SUMIFS(техфайл!$H$7:$H$4325,техфайл!$D$7:$D$4325,F660,техфайл!$E$7:$E$4325,G660,техфайл!$F$7:$F$4325,H660,техфайл!$A$7:$A$4325,A660)</f>
        <v>0</v>
      </c>
      <c r="K660" s="57"/>
      <c r="L660" s="56">
        <v>223</v>
      </c>
      <c r="M660" s="89" t="s">
        <v>132</v>
      </c>
      <c r="N660" s="57">
        <f>SUMIFS(техфайл!$H$7:$H$4325,техфайл!$D$7:$D$4325,F660,техфайл!$E$7:$E$4325,G660,техфайл!$F$7:$F$4325,H660,техфайл!$G$7:$G$4325,L660,техфайл!$A$7:$A$4325,A660,техфайл!$K$7:$K$4325,M660)</f>
        <v>0</v>
      </c>
      <c r="O660" s="43"/>
      <c r="P660" s="56" t="str">
        <f t="shared" si="38"/>
        <v>90607011400023210247</v>
      </c>
    </row>
    <row r="661" spans="1:16" hidden="1" x14ac:dyDescent="0.3">
      <c r="A661" s="82">
        <v>36685781</v>
      </c>
      <c r="B661" s="191"/>
      <c r="C661" s="191"/>
      <c r="D661" s="191"/>
      <c r="E661" s="44">
        <v>906</v>
      </c>
      <c r="F661" s="44" t="s">
        <v>144</v>
      </c>
      <c r="G661" s="62">
        <v>1400023210</v>
      </c>
      <c r="H661" s="56">
        <v>244</v>
      </c>
      <c r="I661" s="56"/>
      <c r="J661" s="57"/>
      <c r="K661" s="57"/>
      <c r="L661" s="56">
        <v>223</v>
      </c>
      <c r="M661" s="89" t="s">
        <v>133</v>
      </c>
      <c r="N661" s="57">
        <f>SUMIFS(техфайл!$H$7:$H$4325,техфайл!$D$7:$D$4325,F661,техфайл!$E$7:$E$4325,G661,техфайл!$F$7:$F$4325,H661,техфайл!$G$7:$G$4325,L661,техфайл!$A$7:$A$4325,A661,техфайл!$K$7:$K$4325,M661)</f>
        <v>0</v>
      </c>
      <c r="O661" s="43"/>
      <c r="P661" s="56" t="str">
        <f t="shared" si="38"/>
        <v>90607011400023210244</v>
      </c>
    </row>
    <row r="662" spans="1:16" hidden="1" x14ac:dyDescent="0.3">
      <c r="A662" s="82">
        <v>36685781</v>
      </c>
      <c r="B662" s="191"/>
      <c r="C662" s="191"/>
      <c r="D662" s="191"/>
      <c r="E662" s="44">
        <v>906</v>
      </c>
      <c r="F662" s="44" t="s">
        <v>144</v>
      </c>
      <c r="G662" s="62">
        <v>1400023210</v>
      </c>
      <c r="H662" s="56">
        <v>247</v>
      </c>
      <c r="I662" s="56"/>
      <c r="J662" s="57"/>
      <c r="K662" s="57"/>
      <c r="L662" s="56">
        <v>223</v>
      </c>
      <c r="M662" s="89" t="s">
        <v>134</v>
      </c>
      <c r="N662" s="57">
        <f>SUMIFS(техфайл!$H$7:$H$4325,техфайл!$D$7:$D$4325,F662,техфайл!$E$7:$E$4325,G662,техфайл!$F$7:$F$4325,H662,техфайл!$G$7:$G$4325,L662,техфайл!$A$7:$A$4325,A662,техфайл!$K$7:$K$4325,M662)</f>
        <v>0</v>
      </c>
      <c r="O662" s="43"/>
      <c r="P662" s="56" t="str">
        <f t="shared" si="38"/>
        <v>90607011400023210247</v>
      </c>
    </row>
    <row r="663" spans="1:16" hidden="1" x14ac:dyDescent="0.3">
      <c r="A663" s="82">
        <v>36685781</v>
      </c>
      <c r="B663" s="191"/>
      <c r="C663" s="191"/>
      <c r="D663" s="191"/>
      <c r="E663" s="44">
        <v>906</v>
      </c>
      <c r="F663" s="44" t="s">
        <v>144</v>
      </c>
      <c r="G663" s="62">
        <v>1400023210</v>
      </c>
      <c r="H663" s="56">
        <v>247</v>
      </c>
      <c r="I663" s="56"/>
      <c r="J663" s="57"/>
      <c r="K663" s="57"/>
      <c r="L663" s="56">
        <v>223</v>
      </c>
      <c r="M663" s="89" t="s">
        <v>135</v>
      </c>
      <c r="N663" s="57">
        <f>SUMIFS(техфайл!$H$7:$H$4325,техфайл!$D$7:$D$4325,F663,техфайл!$E$7:$E$4325,G663,техфайл!$F$7:$F$4325,H663,техфайл!$G$7:$G$4325,L663,техфайл!$A$7:$A$4325,A663,техфайл!$K$7:$K$4325,M663)</f>
        <v>0</v>
      </c>
      <c r="O663" s="43"/>
      <c r="P663" s="56" t="str">
        <f t="shared" si="38"/>
        <v>90607011400023210247</v>
      </c>
    </row>
    <row r="664" spans="1:16" hidden="1" x14ac:dyDescent="0.3">
      <c r="A664" s="82">
        <v>36685781</v>
      </c>
      <c r="B664" s="191"/>
      <c r="C664" s="191"/>
      <c r="D664" s="191"/>
      <c r="E664" s="44">
        <v>906</v>
      </c>
      <c r="F664" s="44" t="s">
        <v>144</v>
      </c>
      <c r="G664" s="62">
        <v>1400023210</v>
      </c>
      <c r="H664" s="56">
        <v>244</v>
      </c>
      <c r="I664" s="56"/>
      <c r="J664" s="57"/>
      <c r="K664" s="57"/>
      <c r="L664" s="56">
        <v>225</v>
      </c>
      <c r="M664" s="89" t="s">
        <v>131</v>
      </c>
      <c r="N664" s="57">
        <f>SUMIFS(техфайл!$H$7:$H$4325,техфайл!$D$7:$D$4325,F664,техфайл!$E$7:$E$4325,G664,техфайл!$F$7:$F$4325,H664,техфайл!$G$7:$G$4325,L664,техфайл!$A$7:$A$4325,A664,техфайл!$K$7:$K$4325,M664)</f>
        <v>0</v>
      </c>
      <c r="O664" s="43"/>
      <c r="P664" s="56" t="str">
        <f t="shared" si="38"/>
        <v>90607011400023210244</v>
      </c>
    </row>
    <row r="665" spans="1:16" hidden="1" x14ac:dyDescent="0.3">
      <c r="A665" s="82">
        <v>36685781</v>
      </c>
      <c r="B665" s="191"/>
      <c r="C665" s="191"/>
      <c r="D665" s="191"/>
      <c r="E665" s="44">
        <v>906</v>
      </c>
      <c r="F665" s="44" t="s">
        <v>144</v>
      </c>
      <c r="G665" s="62">
        <v>1400023210</v>
      </c>
      <c r="H665" s="56">
        <v>244</v>
      </c>
      <c r="I665" s="56"/>
      <c r="J665" s="57"/>
      <c r="K665" s="57"/>
      <c r="L665" s="56">
        <v>226</v>
      </c>
      <c r="M665" s="89" t="s">
        <v>131</v>
      </c>
      <c r="N665" s="57">
        <f>SUMIFS(техфайл!$H$7:$H$4325,техфайл!$D$7:$D$4325,F665,техфайл!$E$7:$E$4325,G665,техфайл!$F$7:$F$4325,H665,техфайл!$G$7:$G$4325,L665,техфайл!$A$7:$A$4325,A665,техфайл!$K$7:$K$4325,M665)</f>
        <v>0</v>
      </c>
      <c r="O665" s="43"/>
      <c r="P665" s="56" t="str">
        <f t="shared" si="38"/>
        <v>90607011400023210244</v>
      </c>
    </row>
    <row r="666" spans="1:16" hidden="1" x14ac:dyDescent="0.3">
      <c r="A666" s="82">
        <v>36685781</v>
      </c>
      <c r="B666" s="191"/>
      <c r="C666" s="191"/>
      <c r="D666" s="191"/>
      <c r="E666" s="44">
        <v>906</v>
      </c>
      <c r="F666" s="44" t="s">
        <v>144</v>
      </c>
      <c r="G666" s="62">
        <v>1400023210</v>
      </c>
      <c r="H666" s="56">
        <v>244</v>
      </c>
      <c r="I666" s="56"/>
      <c r="J666" s="57"/>
      <c r="K666" s="57"/>
      <c r="L666" s="56">
        <v>310</v>
      </c>
      <c r="M666" s="89" t="s">
        <v>136</v>
      </c>
      <c r="N666" s="57">
        <f>SUMIFS(техфайл!$H$7:$H$4325,техфайл!$D$7:$D$4325,F666,техфайл!$E$7:$E$4325,G666,техфайл!$F$7:$F$4325,H666,техфайл!$G$7:$G$4325,L666,техфайл!$A$7:$A$4325,A666,техфайл!$K$7:$K$4325,M666)</f>
        <v>0</v>
      </c>
      <c r="O666" s="43"/>
      <c r="P666" s="56" t="str">
        <f t="shared" si="38"/>
        <v>90607011400023210244</v>
      </c>
    </row>
    <row r="667" spans="1:16" hidden="1" x14ac:dyDescent="0.3">
      <c r="A667" s="82">
        <v>36685781</v>
      </c>
      <c r="B667" s="191"/>
      <c r="C667" s="191"/>
      <c r="D667" s="191"/>
      <c r="E667" s="44">
        <v>906</v>
      </c>
      <c r="F667" s="44" t="s">
        <v>144</v>
      </c>
      <c r="G667" s="62">
        <v>1400023210</v>
      </c>
      <c r="H667" s="56">
        <v>244</v>
      </c>
      <c r="I667" s="56"/>
      <c r="J667" s="57"/>
      <c r="K667" s="57"/>
      <c r="L667" s="56">
        <v>342</v>
      </c>
      <c r="M667" s="89" t="s">
        <v>137</v>
      </c>
      <c r="N667" s="57">
        <f>SUMIFS(техфайл!$H$7:$H$4325,техфайл!$D$7:$D$4325,F667,техфайл!$E$7:$E$4325,G667,техфайл!$F$7:$F$4325,H667,техфайл!$G$7:$G$4325,L667,техфайл!$A$7:$A$4325,A667,техфайл!$K$7:$K$4325,M667)</f>
        <v>0</v>
      </c>
      <c r="O667" s="43"/>
      <c r="P667" s="56" t="str">
        <f t="shared" si="38"/>
        <v>90607011400023210244</v>
      </c>
    </row>
    <row r="668" spans="1:16" hidden="1" x14ac:dyDescent="0.3">
      <c r="A668" s="82">
        <v>36685781</v>
      </c>
      <c r="B668" s="191"/>
      <c r="C668" s="191"/>
      <c r="D668" s="191"/>
      <c r="E668" s="44">
        <v>906</v>
      </c>
      <c r="F668" s="44" t="s">
        <v>144</v>
      </c>
      <c r="G668" s="62">
        <v>1400023210</v>
      </c>
      <c r="H668" s="56">
        <v>244</v>
      </c>
      <c r="I668" s="56"/>
      <c r="J668" s="57"/>
      <c r="K668" s="57"/>
      <c r="L668" s="56">
        <v>344</v>
      </c>
      <c r="M668" s="89" t="s">
        <v>136</v>
      </c>
      <c r="N668" s="57">
        <f>SUMIFS(техфайл!$H$7:$H$4325,техфайл!$D$7:$D$4325,F668,техфайл!$E$7:$E$4325,G668,техфайл!$F$7:$F$4325,H668,техфайл!$G$7:$G$4325,L668,техфайл!$A$7:$A$4325,A668,техфайл!$K$7:$K$4325,M668)</f>
        <v>0</v>
      </c>
      <c r="O668" s="43"/>
      <c r="P668" s="56" t="str">
        <f t="shared" si="38"/>
        <v>90607011400023210244</v>
      </c>
    </row>
    <row r="669" spans="1:16" hidden="1" x14ac:dyDescent="0.3">
      <c r="A669" s="82">
        <v>36685781</v>
      </c>
      <c r="B669" s="191"/>
      <c r="C669" s="191"/>
      <c r="D669" s="191"/>
      <c r="E669" s="44">
        <v>906</v>
      </c>
      <c r="F669" s="44" t="s">
        <v>144</v>
      </c>
      <c r="G669" s="62">
        <v>1400023210</v>
      </c>
      <c r="H669" s="56">
        <v>244</v>
      </c>
      <c r="I669" s="56"/>
      <c r="J669" s="57"/>
      <c r="K669" s="57"/>
      <c r="L669" s="56">
        <v>346</v>
      </c>
      <c r="M669" s="89" t="s">
        <v>136</v>
      </c>
      <c r="N669" s="57">
        <f>SUMIFS(техфайл!$H$7:$H$4325,техфайл!$D$7:$D$4325,F669,техфайл!$E$7:$E$4325,G669,техфайл!$F$7:$F$4325,H669,техфайл!$G$7:$G$4325,L669,техфайл!$A$7:$A$4325,A669,техфайл!$K$7:$K$4325,M669)</f>
        <v>0</v>
      </c>
      <c r="O669" s="43"/>
      <c r="P669" s="56" t="str">
        <f t="shared" si="38"/>
        <v>90607011400023210244</v>
      </c>
    </row>
    <row r="670" spans="1:16" hidden="1" x14ac:dyDescent="0.3">
      <c r="A670" s="82">
        <v>36685781</v>
      </c>
      <c r="B670" s="191"/>
      <c r="C670" s="191"/>
      <c r="D670" s="191"/>
      <c r="E670" s="44">
        <v>906</v>
      </c>
      <c r="F670" s="44" t="s">
        <v>144</v>
      </c>
      <c r="G670" s="62">
        <v>1400023210</v>
      </c>
      <c r="H670" s="56">
        <v>851</v>
      </c>
      <c r="I670" s="56"/>
      <c r="J670" s="57">
        <f>SUMIFS(техфайл!$H$7:$H$4325,техфайл!$D$7:$D$4325,F670,техфайл!$E$7:$E$4325,G670,техфайл!$F$7:$F$4325,H670,техфайл!$A$7:$A$4325,A670)</f>
        <v>0</v>
      </c>
      <c r="K670" s="57"/>
      <c r="L670" s="56">
        <v>291</v>
      </c>
      <c r="M670" s="89" t="s">
        <v>138</v>
      </c>
      <c r="N670" s="57">
        <f>SUMIFS(техфайл!$H$7:$H$4325,техфайл!$D$7:$D$4325,F670,техфайл!$E$7:$E$4325,G670,техфайл!$F$7:$F$4325,H670,техфайл!$G$7:$G$4325,L670,техфайл!$A$7:$A$4325,A670,техфайл!$K$7:$K$4325,M670)</f>
        <v>0</v>
      </c>
      <c r="O670" s="43"/>
      <c r="P670" s="56" t="str">
        <f t="shared" si="38"/>
        <v>90607011400023210851</v>
      </c>
    </row>
    <row r="671" spans="1:16" hidden="1" x14ac:dyDescent="0.3">
      <c r="A671" s="82">
        <v>36685781</v>
      </c>
      <c r="B671" s="191"/>
      <c r="C671" s="191"/>
      <c r="D671" s="191"/>
      <c r="E671" s="44">
        <v>906</v>
      </c>
      <c r="F671" s="44" t="s">
        <v>174</v>
      </c>
      <c r="G671" s="62">
        <v>1400005000</v>
      </c>
      <c r="H671" s="56">
        <v>112</v>
      </c>
      <c r="I671" s="56"/>
      <c r="J671" s="57">
        <f>SUMIFS(техфайл!$H$7:$H$4325,техфайл!$D$7:$D$4325,F671,техфайл!$E$7:$E$4325,G671,техфайл!$F$7:$F$4325,H671,техфайл!$A$7:$A$4325,A671)</f>
        <v>0</v>
      </c>
      <c r="K671" s="57"/>
      <c r="L671" s="56">
        <v>212</v>
      </c>
      <c r="M671" s="89" t="s">
        <v>175</v>
      </c>
      <c r="N671" s="57">
        <f>SUMIFS(техфайл!$H$7:$H$4325,техфайл!$D$7:$D$4325,F671,техфайл!$E$7:$E$4325,G671,техфайл!$F$7:$F$4325,H671,техфайл!$G$7:$G$4325,L671,техфайл!$A$7:$A$4325,A671,техфайл!$K$7:$K$4325,M671)</f>
        <v>0</v>
      </c>
      <c r="O671" s="43"/>
      <c r="P671" s="56" t="str">
        <f t="shared" si="38"/>
        <v>90607051400005000112</v>
      </c>
    </row>
    <row r="672" spans="1:16" hidden="1" x14ac:dyDescent="0.3">
      <c r="A672" s="82">
        <v>36685781</v>
      </c>
      <c r="B672" s="192"/>
      <c r="C672" s="192"/>
      <c r="D672" s="192"/>
      <c r="E672" s="44">
        <v>906</v>
      </c>
      <c r="F672" s="44" t="s">
        <v>174</v>
      </c>
      <c r="G672" s="62">
        <v>1400005000</v>
      </c>
      <c r="H672" s="56">
        <v>244</v>
      </c>
      <c r="I672" s="56"/>
      <c r="J672" s="57">
        <f>SUMIFS(техфайл!$H$7:$H$4325,техфайл!$D$7:$D$4325,F672,техфайл!$E$7:$E$4325,G672,техфайл!$F$7:$F$4325,H672,техфайл!$A$7:$A$4325,A672)</f>
        <v>0</v>
      </c>
      <c r="K672" s="57"/>
      <c r="L672" s="56">
        <v>226</v>
      </c>
      <c r="M672" s="89" t="s">
        <v>175</v>
      </c>
      <c r="N672" s="57">
        <f>SUMIFS(техфайл!$H$7:$H$4325,техфайл!$D$7:$D$4325,F672,техфайл!$E$7:$E$4325,G672,техфайл!$F$7:$F$4325,H672,техфайл!$G$7:$G$4325,L672,техфайл!$A$7:$A$4325,A672,техфайл!$K$7:$K$4325,M672)</f>
        <v>0</v>
      </c>
      <c r="O672" s="43"/>
      <c r="P672" s="56" t="str">
        <f t="shared" si="38"/>
        <v>90607051400005000244</v>
      </c>
    </row>
    <row r="673" spans="1:16" ht="18.75" hidden="1" customHeight="1" x14ac:dyDescent="0.3">
      <c r="A673" s="82">
        <v>35626793</v>
      </c>
      <c r="B673" s="190" t="s">
        <v>512</v>
      </c>
      <c r="C673" s="190" t="s">
        <v>387</v>
      </c>
      <c r="D673" s="190" t="str">
        <f>VLOOKUP($A673, Учреждения!$B$4:$F$292, 3, FALSE)</f>
        <v>ГКДОУ "ДЕТСКИЙ САД № 127 "ВИШЕНКА" Г.О. ГОРЛОВКА ДНР</v>
      </c>
      <c r="E673" s="81" t="s">
        <v>140</v>
      </c>
      <c r="F673" s="81" t="s">
        <v>140</v>
      </c>
      <c r="G673" s="81" t="s">
        <v>140</v>
      </c>
      <c r="H673" s="81" t="s">
        <v>140</v>
      </c>
      <c r="I673" s="81" t="s">
        <v>140</v>
      </c>
      <c r="J673" s="81" t="s">
        <v>140</v>
      </c>
      <c r="K673" s="80">
        <f>SUM(J674:J689)</f>
        <v>0</v>
      </c>
      <c r="L673" s="56"/>
      <c r="M673" s="89"/>
      <c r="N673" s="57"/>
      <c r="O673" s="43"/>
      <c r="P673" s="85"/>
    </row>
    <row r="674" spans="1:16" ht="18.75" hidden="1" customHeight="1" x14ac:dyDescent="0.3">
      <c r="A674" s="82">
        <v>35626793</v>
      </c>
      <c r="B674" s="191"/>
      <c r="C674" s="191"/>
      <c r="D674" s="191"/>
      <c r="E674" s="44">
        <v>906</v>
      </c>
      <c r="F674" s="44" t="s">
        <v>144</v>
      </c>
      <c r="G674" s="62">
        <v>1400023210</v>
      </c>
      <c r="H674" s="56" t="s">
        <v>168</v>
      </c>
      <c r="I674" s="56"/>
      <c r="J674" s="57">
        <f>SUMIFS(техфайл!$H$7:$H$4325,техфайл!$D$7:$D$4325,F674,техфайл!$E$7:$E$4325,G674,техфайл!$F$7:$F$4325,H674,техфайл!$A$7:$A$4325,A674)</f>
        <v>0</v>
      </c>
      <c r="K674" s="57"/>
      <c r="L674" s="56">
        <v>211</v>
      </c>
      <c r="M674" s="89" t="s">
        <v>172</v>
      </c>
      <c r="N674" s="57">
        <f>SUMIFS(техфайл!$H$7:$H$4325,техфайл!$D$7:$D$4325,F674,техфайл!$E$7:$E$4325,G674,техфайл!$F$7:$F$4325,H674,техфайл!$G$7:$G$4325,L674,техфайл!$A$7:$A$4325,A674,техфайл!$K$7:$K$4325,M674)+SUMIFS(техфайл!$H$7:$H$4325,техфайл!$D$7:$D$4325,F674,техфайл!$E$7:$E$4325,G674,техфайл!$F$7:$F$4325,H674,техфайл!$G$7:$G$4325,266,техфайл!$A$7:$A$4325,A674,техфайл!$K$7:$K$4325,M674)</f>
        <v>0</v>
      </c>
      <c r="O674" s="43"/>
      <c r="P674" s="56" t="str">
        <f t="shared" ref="P674:P689" si="39">E674&amp;F674&amp;SUBSTITUTE(G674," ","")&amp;H674</f>
        <v>90607011400023210111</v>
      </c>
    </row>
    <row r="675" spans="1:16" hidden="1" x14ac:dyDescent="0.3">
      <c r="A675" s="82">
        <v>35626793</v>
      </c>
      <c r="B675" s="191"/>
      <c r="C675" s="191"/>
      <c r="D675" s="191"/>
      <c r="E675" s="44">
        <v>906</v>
      </c>
      <c r="F675" s="44" t="s">
        <v>144</v>
      </c>
      <c r="G675" s="62">
        <v>1400023210</v>
      </c>
      <c r="H675" s="56" t="s">
        <v>170</v>
      </c>
      <c r="I675" s="56"/>
      <c r="J675" s="57">
        <f>SUMIFS(техфайл!$H$7:$H$4325,техфайл!$D$7:$D$4325,F675,техфайл!$E$7:$E$4325,G675,техфайл!$F$7:$F$4325,H675,техфайл!$A$7:$A$4325,A675)</f>
        <v>0</v>
      </c>
      <c r="K675" s="57"/>
      <c r="L675" s="56">
        <v>213</v>
      </c>
      <c r="M675" s="89" t="s">
        <v>173</v>
      </c>
      <c r="N675" s="57">
        <f>SUMIFS(техфайл!$H$7:$H$4325,техфайл!$D$7:$D$4325,F675,техфайл!$E$7:$E$4325,G675,техфайл!$F$7:$F$4325,H675,техфайл!$G$7:$G$4325,L675,техфайл!$A$7:$A$4325,A675,техфайл!$K$7:$K$4325,M675)</f>
        <v>0</v>
      </c>
      <c r="O675" s="43"/>
      <c r="P675" s="56" t="str">
        <f t="shared" si="39"/>
        <v>90607011400023210119</v>
      </c>
    </row>
    <row r="676" spans="1:16" hidden="1" x14ac:dyDescent="0.3">
      <c r="A676" s="82">
        <v>35626793</v>
      </c>
      <c r="B676" s="191"/>
      <c r="C676" s="191"/>
      <c r="D676" s="191"/>
      <c r="E676" s="44">
        <v>906</v>
      </c>
      <c r="F676" s="44" t="s">
        <v>144</v>
      </c>
      <c r="G676" s="62">
        <v>1400023210</v>
      </c>
      <c r="H676" s="56">
        <v>244</v>
      </c>
      <c r="I676" s="56"/>
      <c r="J676" s="57">
        <f>SUMIFS(техфайл!$H$7:$H$4325,техфайл!$D$7:$D$4325,F676,техфайл!$E$7:$E$4325,G676,техфайл!$F$7:$F$4325,H676,техфайл!$A$7:$A$4325,A676)</f>
        <v>0</v>
      </c>
      <c r="K676" s="57"/>
      <c r="L676" s="56">
        <v>221</v>
      </c>
      <c r="M676" s="89" t="s">
        <v>131</v>
      </c>
      <c r="N676" s="57">
        <f>SUMIFS(техфайл!$H$7:$H$4325,техфайл!$D$7:$D$4325,F676,техфайл!$E$7:$E$4325,G676,техфайл!$F$7:$F$4325,H676,техфайл!$G$7:$G$4325,L676,техфайл!$A$7:$A$4325,A676,техфайл!$K$7:$K$4325,M676)</f>
        <v>0</v>
      </c>
      <c r="O676" s="43"/>
      <c r="P676" s="56" t="str">
        <f t="shared" si="39"/>
        <v>90607011400023210244</v>
      </c>
    </row>
    <row r="677" spans="1:16" hidden="1" x14ac:dyDescent="0.3">
      <c r="A677" s="82">
        <v>35626793</v>
      </c>
      <c r="B677" s="191"/>
      <c r="C677" s="191"/>
      <c r="D677" s="191"/>
      <c r="E677" s="44">
        <v>906</v>
      </c>
      <c r="F677" s="44" t="s">
        <v>144</v>
      </c>
      <c r="G677" s="62">
        <v>1400023210</v>
      </c>
      <c r="H677" s="56">
        <v>247</v>
      </c>
      <c r="I677" s="56"/>
      <c r="J677" s="57">
        <f>SUMIFS(техфайл!$H$7:$H$4325,техфайл!$D$7:$D$4325,F677,техфайл!$E$7:$E$4325,G677,техфайл!$F$7:$F$4325,H677,техфайл!$A$7:$A$4325,A677)</f>
        <v>0</v>
      </c>
      <c r="K677" s="57"/>
      <c r="L677" s="56">
        <v>223</v>
      </c>
      <c r="M677" s="89" t="s">
        <v>132</v>
      </c>
      <c r="N677" s="57">
        <f>SUMIFS(техфайл!$H$7:$H$4325,техфайл!$D$7:$D$4325,F677,техфайл!$E$7:$E$4325,G677,техфайл!$F$7:$F$4325,H677,техфайл!$G$7:$G$4325,L677,техфайл!$A$7:$A$4325,A677,техфайл!$K$7:$K$4325,M677)</f>
        <v>0</v>
      </c>
      <c r="O677" s="43"/>
      <c r="P677" s="56" t="str">
        <f t="shared" si="39"/>
        <v>90607011400023210247</v>
      </c>
    </row>
    <row r="678" spans="1:16" hidden="1" x14ac:dyDescent="0.3">
      <c r="A678" s="82">
        <v>35626793</v>
      </c>
      <c r="B678" s="191"/>
      <c r="C678" s="191"/>
      <c r="D678" s="191"/>
      <c r="E678" s="44">
        <v>906</v>
      </c>
      <c r="F678" s="44" t="s">
        <v>144</v>
      </c>
      <c r="G678" s="62">
        <v>1400023210</v>
      </c>
      <c r="H678" s="56">
        <v>244</v>
      </c>
      <c r="I678" s="56"/>
      <c r="J678" s="57"/>
      <c r="K678" s="57"/>
      <c r="L678" s="56">
        <v>223</v>
      </c>
      <c r="M678" s="89" t="s">
        <v>133</v>
      </c>
      <c r="N678" s="57">
        <f>SUMIFS(техфайл!$H$7:$H$4325,техфайл!$D$7:$D$4325,F678,техфайл!$E$7:$E$4325,G678,техфайл!$F$7:$F$4325,H678,техфайл!$G$7:$G$4325,L678,техфайл!$A$7:$A$4325,A678,техфайл!$K$7:$K$4325,M678)</f>
        <v>0</v>
      </c>
      <c r="O678" s="43"/>
      <c r="P678" s="56" t="str">
        <f t="shared" si="39"/>
        <v>90607011400023210244</v>
      </c>
    </row>
    <row r="679" spans="1:16" hidden="1" x14ac:dyDescent="0.3">
      <c r="A679" s="82">
        <v>35626793</v>
      </c>
      <c r="B679" s="191"/>
      <c r="C679" s="191"/>
      <c r="D679" s="191"/>
      <c r="E679" s="44">
        <v>906</v>
      </c>
      <c r="F679" s="44" t="s">
        <v>144</v>
      </c>
      <c r="G679" s="62">
        <v>1400023210</v>
      </c>
      <c r="H679" s="56">
        <v>247</v>
      </c>
      <c r="I679" s="56"/>
      <c r="J679" s="57"/>
      <c r="K679" s="57"/>
      <c r="L679" s="56">
        <v>223</v>
      </c>
      <c r="M679" s="89" t="s">
        <v>134</v>
      </c>
      <c r="N679" s="57">
        <f>SUMIFS(техфайл!$H$7:$H$4325,техфайл!$D$7:$D$4325,F679,техфайл!$E$7:$E$4325,G679,техфайл!$F$7:$F$4325,H679,техфайл!$G$7:$G$4325,L679,техфайл!$A$7:$A$4325,A679,техфайл!$K$7:$K$4325,M679)</f>
        <v>0</v>
      </c>
      <c r="O679" s="43"/>
      <c r="P679" s="56" t="str">
        <f t="shared" si="39"/>
        <v>90607011400023210247</v>
      </c>
    </row>
    <row r="680" spans="1:16" hidden="1" x14ac:dyDescent="0.3">
      <c r="A680" s="82">
        <v>35626793</v>
      </c>
      <c r="B680" s="191"/>
      <c r="C680" s="191"/>
      <c r="D680" s="191"/>
      <c r="E680" s="44">
        <v>906</v>
      </c>
      <c r="F680" s="44" t="s">
        <v>144</v>
      </c>
      <c r="G680" s="62">
        <v>1400023210</v>
      </c>
      <c r="H680" s="56">
        <v>247</v>
      </c>
      <c r="I680" s="56"/>
      <c r="J680" s="57"/>
      <c r="K680" s="57"/>
      <c r="L680" s="56">
        <v>223</v>
      </c>
      <c r="M680" s="89" t="s">
        <v>135</v>
      </c>
      <c r="N680" s="57">
        <f>SUMIFS(техфайл!$H$7:$H$4325,техфайл!$D$7:$D$4325,F680,техфайл!$E$7:$E$4325,G680,техфайл!$F$7:$F$4325,H680,техфайл!$G$7:$G$4325,L680,техфайл!$A$7:$A$4325,A680,техфайл!$K$7:$K$4325,M680)</f>
        <v>0</v>
      </c>
      <c r="O680" s="43"/>
      <c r="P680" s="56" t="str">
        <f t="shared" si="39"/>
        <v>90607011400023210247</v>
      </c>
    </row>
    <row r="681" spans="1:16" hidden="1" x14ac:dyDescent="0.3">
      <c r="A681" s="82">
        <v>35626793</v>
      </c>
      <c r="B681" s="191"/>
      <c r="C681" s="191"/>
      <c r="D681" s="191"/>
      <c r="E681" s="44">
        <v>906</v>
      </c>
      <c r="F681" s="44" t="s">
        <v>144</v>
      </c>
      <c r="G681" s="62">
        <v>1400023210</v>
      </c>
      <c r="H681" s="56">
        <v>244</v>
      </c>
      <c r="I681" s="56"/>
      <c r="J681" s="57"/>
      <c r="K681" s="57"/>
      <c r="L681" s="56">
        <v>225</v>
      </c>
      <c r="M681" s="89" t="s">
        <v>131</v>
      </c>
      <c r="N681" s="57">
        <f>SUMIFS(техфайл!$H$7:$H$4325,техфайл!$D$7:$D$4325,F681,техфайл!$E$7:$E$4325,G681,техфайл!$F$7:$F$4325,H681,техфайл!$G$7:$G$4325,L681,техфайл!$A$7:$A$4325,A681,техфайл!$K$7:$K$4325,M681)</f>
        <v>0</v>
      </c>
      <c r="O681" s="43"/>
      <c r="P681" s="56" t="str">
        <f t="shared" si="39"/>
        <v>90607011400023210244</v>
      </c>
    </row>
    <row r="682" spans="1:16" hidden="1" x14ac:dyDescent="0.3">
      <c r="A682" s="82">
        <v>35626793</v>
      </c>
      <c r="B682" s="191"/>
      <c r="C682" s="191"/>
      <c r="D682" s="191"/>
      <c r="E682" s="44">
        <v>906</v>
      </c>
      <c r="F682" s="44" t="s">
        <v>144</v>
      </c>
      <c r="G682" s="62">
        <v>1400023210</v>
      </c>
      <c r="H682" s="56">
        <v>244</v>
      </c>
      <c r="I682" s="56"/>
      <c r="J682" s="57"/>
      <c r="K682" s="57"/>
      <c r="L682" s="56">
        <v>226</v>
      </c>
      <c r="M682" s="89" t="s">
        <v>131</v>
      </c>
      <c r="N682" s="57">
        <f>SUMIFS(техфайл!$H$7:$H$4325,техфайл!$D$7:$D$4325,F682,техфайл!$E$7:$E$4325,G682,техфайл!$F$7:$F$4325,H682,техфайл!$G$7:$G$4325,L682,техфайл!$A$7:$A$4325,A682,техфайл!$K$7:$K$4325,M682)</f>
        <v>0</v>
      </c>
      <c r="O682" s="43"/>
      <c r="P682" s="56" t="str">
        <f t="shared" si="39"/>
        <v>90607011400023210244</v>
      </c>
    </row>
    <row r="683" spans="1:16" hidden="1" x14ac:dyDescent="0.3">
      <c r="A683" s="82">
        <v>35626793</v>
      </c>
      <c r="B683" s="191"/>
      <c r="C683" s="191"/>
      <c r="D683" s="191"/>
      <c r="E683" s="44">
        <v>906</v>
      </c>
      <c r="F683" s="44" t="s">
        <v>144</v>
      </c>
      <c r="G683" s="62">
        <v>1400023210</v>
      </c>
      <c r="H683" s="56">
        <v>244</v>
      </c>
      <c r="I683" s="56"/>
      <c r="J683" s="57"/>
      <c r="K683" s="57"/>
      <c r="L683" s="56">
        <v>310</v>
      </c>
      <c r="M683" s="89" t="s">
        <v>136</v>
      </c>
      <c r="N683" s="57">
        <f>SUMIFS(техфайл!$H$7:$H$4325,техфайл!$D$7:$D$4325,F683,техфайл!$E$7:$E$4325,G683,техфайл!$F$7:$F$4325,H683,техфайл!$G$7:$G$4325,L683,техфайл!$A$7:$A$4325,A683,техфайл!$K$7:$K$4325,M683)</f>
        <v>0</v>
      </c>
      <c r="O683" s="43"/>
      <c r="P683" s="56" t="str">
        <f t="shared" si="39"/>
        <v>90607011400023210244</v>
      </c>
    </row>
    <row r="684" spans="1:16" hidden="1" x14ac:dyDescent="0.3">
      <c r="A684" s="82">
        <v>35626793</v>
      </c>
      <c r="B684" s="191"/>
      <c r="C684" s="191"/>
      <c r="D684" s="191"/>
      <c r="E684" s="44">
        <v>906</v>
      </c>
      <c r="F684" s="44" t="s">
        <v>144</v>
      </c>
      <c r="G684" s="62">
        <v>1400023210</v>
      </c>
      <c r="H684" s="56">
        <v>244</v>
      </c>
      <c r="I684" s="56"/>
      <c r="J684" s="57"/>
      <c r="K684" s="57"/>
      <c r="L684" s="56">
        <v>342</v>
      </c>
      <c r="M684" s="89" t="s">
        <v>137</v>
      </c>
      <c r="N684" s="57">
        <f>SUMIFS(техфайл!$H$7:$H$4325,техфайл!$D$7:$D$4325,F684,техфайл!$E$7:$E$4325,G684,техфайл!$F$7:$F$4325,H684,техфайл!$G$7:$G$4325,L684,техфайл!$A$7:$A$4325,A684,техфайл!$K$7:$K$4325,M684)</f>
        <v>0</v>
      </c>
      <c r="O684" s="43"/>
      <c r="P684" s="56" t="str">
        <f t="shared" si="39"/>
        <v>90607011400023210244</v>
      </c>
    </row>
    <row r="685" spans="1:16" hidden="1" x14ac:dyDescent="0.3">
      <c r="A685" s="82">
        <v>35626793</v>
      </c>
      <c r="B685" s="191"/>
      <c r="C685" s="191"/>
      <c r="D685" s="191"/>
      <c r="E685" s="44">
        <v>906</v>
      </c>
      <c r="F685" s="44" t="s">
        <v>144</v>
      </c>
      <c r="G685" s="62">
        <v>1400023210</v>
      </c>
      <c r="H685" s="56">
        <v>244</v>
      </c>
      <c r="I685" s="56"/>
      <c r="J685" s="57"/>
      <c r="K685" s="57"/>
      <c r="L685" s="56">
        <v>344</v>
      </c>
      <c r="M685" s="89" t="s">
        <v>136</v>
      </c>
      <c r="N685" s="57">
        <f>SUMIFS(техфайл!$H$7:$H$4325,техфайл!$D$7:$D$4325,F685,техфайл!$E$7:$E$4325,G685,техфайл!$F$7:$F$4325,H685,техфайл!$G$7:$G$4325,L685,техфайл!$A$7:$A$4325,A685,техфайл!$K$7:$K$4325,M685)</f>
        <v>0</v>
      </c>
      <c r="O685" s="43"/>
      <c r="P685" s="56" t="str">
        <f t="shared" si="39"/>
        <v>90607011400023210244</v>
      </c>
    </row>
    <row r="686" spans="1:16" hidden="1" x14ac:dyDescent="0.3">
      <c r="A686" s="82">
        <v>35626793</v>
      </c>
      <c r="B686" s="191"/>
      <c r="C686" s="191"/>
      <c r="D686" s="191"/>
      <c r="E686" s="44">
        <v>906</v>
      </c>
      <c r="F686" s="44" t="s">
        <v>144</v>
      </c>
      <c r="G686" s="62">
        <v>1400023210</v>
      </c>
      <c r="H686" s="56">
        <v>244</v>
      </c>
      <c r="I686" s="56"/>
      <c r="J686" s="57"/>
      <c r="K686" s="57"/>
      <c r="L686" s="56">
        <v>346</v>
      </c>
      <c r="M686" s="89" t="s">
        <v>136</v>
      </c>
      <c r="N686" s="57">
        <f>SUMIFS(техфайл!$H$7:$H$4325,техфайл!$D$7:$D$4325,F686,техфайл!$E$7:$E$4325,G686,техфайл!$F$7:$F$4325,H686,техфайл!$G$7:$G$4325,L686,техфайл!$A$7:$A$4325,A686,техфайл!$K$7:$K$4325,M686)</f>
        <v>0</v>
      </c>
      <c r="O686" s="43"/>
      <c r="P686" s="56" t="str">
        <f t="shared" si="39"/>
        <v>90607011400023210244</v>
      </c>
    </row>
    <row r="687" spans="1:16" hidden="1" x14ac:dyDescent="0.3">
      <c r="A687" s="82">
        <v>35626793</v>
      </c>
      <c r="B687" s="191"/>
      <c r="C687" s="191"/>
      <c r="D687" s="191"/>
      <c r="E687" s="44">
        <v>906</v>
      </c>
      <c r="F687" s="44" t="s">
        <v>144</v>
      </c>
      <c r="G687" s="62">
        <v>1400023210</v>
      </c>
      <c r="H687" s="56">
        <v>851</v>
      </c>
      <c r="I687" s="56"/>
      <c r="J687" s="57">
        <f>SUMIFS(техфайл!$H$7:$H$4325,техфайл!$D$7:$D$4325,F687,техфайл!$E$7:$E$4325,G687,техфайл!$F$7:$F$4325,H687,техфайл!$A$7:$A$4325,A687)</f>
        <v>0</v>
      </c>
      <c r="K687" s="57"/>
      <c r="L687" s="56">
        <v>291</v>
      </c>
      <c r="M687" s="89" t="s">
        <v>138</v>
      </c>
      <c r="N687" s="57">
        <f>SUMIFS(техфайл!$H$7:$H$4325,техфайл!$D$7:$D$4325,F687,техфайл!$E$7:$E$4325,G687,техфайл!$F$7:$F$4325,H687,техфайл!$G$7:$G$4325,L687,техфайл!$A$7:$A$4325,A687,техфайл!$K$7:$K$4325,M687)</f>
        <v>0</v>
      </c>
      <c r="O687" s="43"/>
      <c r="P687" s="56" t="str">
        <f t="shared" si="39"/>
        <v>90607011400023210851</v>
      </c>
    </row>
    <row r="688" spans="1:16" hidden="1" x14ac:dyDescent="0.3">
      <c r="A688" s="82">
        <v>35626793</v>
      </c>
      <c r="B688" s="191"/>
      <c r="C688" s="191"/>
      <c r="D688" s="191"/>
      <c r="E688" s="44">
        <v>906</v>
      </c>
      <c r="F688" s="44" t="s">
        <v>174</v>
      </c>
      <c r="G688" s="62">
        <v>1400005000</v>
      </c>
      <c r="H688" s="56">
        <v>112</v>
      </c>
      <c r="I688" s="56"/>
      <c r="J688" s="57">
        <f>SUMIFS(техфайл!$H$7:$H$4325,техфайл!$D$7:$D$4325,F688,техфайл!$E$7:$E$4325,G688,техфайл!$F$7:$F$4325,H688,техфайл!$A$7:$A$4325,A688)</f>
        <v>0</v>
      </c>
      <c r="K688" s="57"/>
      <c r="L688" s="56">
        <v>212</v>
      </c>
      <c r="M688" s="89" t="s">
        <v>175</v>
      </c>
      <c r="N688" s="57">
        <f>SUMIFS(техфайл!$H$7:$H$4325,техфайл!$D$7:$D$4325,F688,техфайл!$E$7:$E$4325,G688,техфайл!$F$7:$F$4325,H688,техфайл!$G$7:$G$4325,L688,техфайл!$A$7:$A$4325,A688,техфайл!$K$7:$K$4325,M688)</f>
        <v>0</v>
      </c>
      <c r="O688" s="43"/>
      <c r="P688" s="56" t="str">
        <f t="shared" si="39"/>
        <v>90607051400005000112</v>
      </c>
    </row>
    <row r="689" spans="1:16" hidden="1" x14ac:dyDescent="0.3">
      <c r="A689" s="82">
        <v>35626793</v>
      </c>
      <c r="B689" s="192"/>
      <c r="C689" s="192"/>
      <c r="D689" s="192"/>
      <c r="E689" s="44">
        <v>906</v>
      </c>
      <c r="F689" s="44" t="s">
        <v>174</v>
      </c>
      <c r="G689" s="62">
        <v>1400005000</v>
      </c>
      <c r="H689" s="56">
        <v>244</v>
      </c>
      <c r="I689" s="56"/>
      <c r="J689" s="57">
        <f>SUMIFS(техфайл!$H$7:$H$4325,техфайл!$D$7:$D$4325,F689,техфайл!$E$7:$E$4325,G689,техфайл!$F$7:$F$4325,H689,техфайл!$A$7:$A$4325,A689)</f>
        <v>0</v>
      </c>
      <c r="K689" s="57"/>
      <c r="L689" s="56">
        <v>226</v>
      </c>
      <c r="M689" s="89" t="s">
        <v>175</v>
      </c>
      <c r="N689" s="57">
        <f>SUMIFS(техфайл!$H$7:$H$4325,техфайл!$D$7:$D$4325,F689,техфайл!$E$7:$E$4325,G689,техфайл!$F$7:$F$4325,H689,техфайл!$G$7:$G$4325,L689,техфайл!$A$7:$A$4325,A689,техфайл!$K$7:$K$4325,M689)</f>
        <v>0</v>
      </c>
      <c r="O689" s="43"/>
      <c r="P689" s="56" t="str">
        <f t="shared" si="39"/>
        <v>90607051400005000244</v>
      </c>
    </row>
    <row r="690" spans="1:16" ht="18.75" hidden="1" customHeight="1" x14ac:dyDescent="0.3">
      <c r="A690" s="82">
        <v>26444266</v>
      </c>
      <c r="B690" s="190" t="s">
        <v>513</v>
      </c>
      <c r="C690" s="190" t="s">
        <v>388</v>
      </c>
      <c r="D690" s="190" t="str">
        <f>VLOOKUP($A690, Учреждения!$B$4:$F$292, 3, FALSE)</f>
        <v xml:space="preserve">ГКДОУ "ДЕТСКИЙ САД № 129 "ЛАДУШКИ" Г.О. ГОРЛОВКА" ДНР
</v>
      </c>
      <c r="E690" s="81" t="s">
        <v>140</v>
      </c>
      <c r="F690" s="81" t="s">
        <v>140</v>
      </c>
      <c r="G690" s="81" t="s">
        <v>140</v>
      </c>
      <c r="H690" s="81" t="s">
        <v>140</v>
      </c>
      <c r="I690" s="81" t="s">
        <v>140</v>
      </c>
      <c r="J690" s="81" t="s">
        <v>140</v>
      </c>
      <c r="K690" s="80">
        <f>SUM(J691:J706)</f>
        <v>0</v>
      </c>
      <c r="L690" s="56"/>
      <c r="M690" s="89"/>
      <c r="N690" s="57"/>
      <c r="O690" s="43"/>
      <c r="P690" s="85"/>
    </row>
    <row r="691" spans="1:16" ht="18.75" hidden="1" customHeight="1" x14ac:dyDescent="0.3">
      <c r="A691" s="82">
        <v>26444266</v>
      </c>
      <c r="B691" s="191"/>
      <c r="C691" s="191"/>
      <c r="D691" s="191"/>
      <c r="E691" s="44">
        <v>906</v>
      </c>
      <c r="F691" s="44" t="s">
        <v>144</v>
      </c>
      <c r="G691" s="62">
        <v>1400023210</v>
      </c>
      <c r="H691" s="56" t="s">
        <v>168</v>
      </c>
      <c r="I691" s="56"/>
      <c r="J691" s="57">
        <f>SUMIFS(техфайл!$H$7:$H$4325,техфайл!$D$7:$D$4325,F691,техфайл!$E$7:$E$4325,G691,техфайл!$F$7:$F$4325,H691,техфайл!$A$7:$A$4325,A691)</f>
        <v>0</v>
      </c>
      <c r="K691" s="57"/>
      <c r="L691" s="56">
        <v>211</v>
      </c>
      <c r="M691" s="89" t="s">
        <v>172</v>
      </c>
      <c r="N691" s="57">
        <f>SUMIFS(техфайл!$H$7:$H$4325,техфайл!$D$7:$D$4325,F691,техфайл!$E$7:$E$4325,G691,техфайл!$F$7:$F$4325,H691,техфайл!$G$7:$G$4325,L691,техфайл!$A$7:$A$4325,A691,техфайл!$K$7:$K$4325,M691)+SUMIFS(техфайл!$H$7:$H$4325,техфайл!$D$7:$D$4325,F691,техфайл!$E$7:$E$4325,G691,техфайл!$F$7:$F$4325,H691,техфайл!$G$7:$G$4325,266,техфайл!$A$7:$A$4325,A691,техфайл!$K$7:$K$4325,M691)</f>
        <v>0</v>
      </c>
      <c r="O691" s="43"/>
      <c r="P691" s="56" t="str">
        <f t="shared" ref="P691:P706" si="40">E691&amp;F691&amp;SUBSTITUTE(G691," ","")&amp;H691</f>
        <v>90607011400023210111</v>
      </c>
    </row>
    <row r="692" spans="1:16" hidden="1" x14ac:dyDescent="0.3">
      <c r="A692" s="82">
        <v>26444266</v>
      </c>
      <c r="B692" s="191"/>
      <c r="C692" s="191"/>
      <c r="D692" s="191"/>
      <c r="E692" s="44">
        <v>906</v>
      </c>
      <c r="F692" s="44" t="s">
        <v>144</v>
      </c>
      <c r="G692" s="62">
        <v>1400023210</v>
      </c>
      <c r="H692" s="56" t="s">
        <v>170</v>
      </c>
      <c r="I692" s="56"/>
      <c r="J692" s="57">
        <f>SUMIFS(техфайл!$H$7:$H$4325,техфайл!$D$7:$D$4325,F692,техфайл!$E$7:$E$4325,G692,техфайл!$F$7:$F$4325,H692,техфайл!$A$7:$A$4325,A692)</f>
        <v>0</v>
      </c>
      <c r="K692" s="57"/>
      <c r="L692" s="56">
        <v>213</v>
      </c>
      <c r="M692" s="89" t="s">
        <v>173</v>
      </c>
      <c r="N692" s="57">
        <f>SUMIFS(техфайл!$H$7:$H$4325,техфайл!$D$7:$D$4325,F692,техфайл!$E$7:$E$4325,G692,техфайл!$F$7:$F$4325,H692,техфайл!$G$7:$G$4325,L692,техфайл!$A$7:$A$4325,A692,техфайл!$K$7:$K$4325,M692)</f>
        <v>0</v>
      </c>
      <c r="O692" s="43"/>
      <c r="P692" s="56" t="str">
        <f t="shared" si="40"/>
        <v>90607011400023210119</v>
      </c>
    </row>
    <row r="693" spans="1:16" hidden="1" x14ac:dyDescent="0.3">
      <c r="A693" s="82">
        <v>26444266</v>
      </c>
      <c r="B693" s="191"/>
      <c r="C693" s="191"/>
      <c r="D693" s="191"/>
      <c r="E693" s="44">
        <v>906</v>
      </c>
      <c r="F693" s="44" t="s">
        <v>144</v>
      </c>
      <c r="G693" s="62">
        <v>1400023210</v>
      </c>
      <c r="H693" s="56">
        <v>244</v>
      </c>
      <c r="I693" s="56"/>
      <c r="J693" s="57">
        <f>SUMIFS(техфайл!$H$7:$H$4325,техфайл!$D$7:$D$4325,F693,техфайл!$E$7:$E$4325,G693,техфайл!$F$7:$F$4325,H693,техфайл!$A$7:$A$4325,A693)</f>
        <v>0</v>
      </c>
      <c r="K693" s="57"/>
      <c r="L693" s="56">
        <v>221</v>
      </c>
      <c r="M693" s="89" t="s">
        <v>131</v>
      </c>
      <c r="N693" s="57">
        <f>SUMIFS(техфайл!$H$7:$H$4325,техфайл!$D$7:$D$4325,F693,техфайл!$E$7:$E$4325,G693,техфайл!$F$7:$F$4325,H693,техфайл!$G$7:$G$4325,L693,техфайл!$A$7:$A$4325,A693,техфайл!$K$7:$K$4325,M693)</f>
        <v>0</v>
      </c>
      <c r="O693" s="43"/>
      <c r="P693" s="56" t="str">
        <f t="shared" si="40"/>
        <v>90607011400023210244</v>
      </c>
    </row>
    <row r="694" spans="1:16" hidden="1" x14ac:dyDescent="0.3">
      <c r="A694" s="82">
        <v>26444266</v>
      </c>
      <c r="B694" s="191"/>
      <c r="C694" s="191"/>
      <c r="D694" s="191"/>
      <c r="E694" s="44">
        <v>906</v>
      </c>
      <c r="F694" s="44" t="s">
        <v>144</v>
      </c>
      <c r="G694" s="62">
        <v>1400023210</v>
      </c>
      <c r="H694" s="56">
        <v>247</v>
      </c>
      <c r="I694" s="56"/>
      <c r="J694" s="57">
        <f>SUMIFS(техфайл!$H$7:$H$4325,техфайл!$D$7:$D$4325,F694,техфайл!$E$7:$E$4325,G694,техфайл!$F$7:$F$4325,H694,техфайл!$A$7:$A$4325,A694)</f>
        <v>0</v>
      </c>
      <c r="K694" s="57"/>
      <c r="L694" s="56">
        <v>223</v>
      </c>
      <c r="M694" s="89" t="s">
        <v>132</v>
      </c>
      <c r="N694" s="57">
        <f>SUMIFS(техфайл!$H$7:$H$4325,техфайл!$D$7:$D$4325,F694,техфайл!$E$7:$E$4325,G694,техфайл!$F$7:$F$4325,H694,техфайл!$G$7:$G$4325,L694,техфайл!$A$7:$A$4325,A694,техфайл!$K$7:$K$4325,M694)</f>
        <v>0</v>
      </c>
      <c r="O694" s="43"/>
      <c r="P694" s="56" t="str">
        <f t="shared" si="40"/>
        <v>90607011400023210247</v>
      </c>
    </row>
    <row r="695" spans="1:16" hidden="1" x14ac:dyDescent="0.3">
      <c r="A695" s="82">
        <v>26444266</v>
      </c>
      <c r="B695" s="191"/>
      <c r="C695" s="191"/>
      <c r="D695" s="191"/>
      <c r="E695" s="44">
        <v>906</v>
      </c>
      <c r="F695" s="44" t="s">
        <v>144</v>
      </c>
      <c r="G695" s="62">
        <v>1400023210</v>
      </c>
      <c r="H695" s="56">
        <v>244</v>
      </c>
      <c r="I695" s="56"/>
      <c r="J695" s="57"/>
      <c r="K695" s="57"/>
      <c r="L695" s="56">
        <v>223</v>
      </c>
      <c r="M695" s="89" t="s">
        <v>133</v>
      </c>
      <c r="N695" s="57">
        <f>SUMIFS(техфайл!$H$7:$H$4325,техфайл!$D$7:$D$4325,F695,техфайл!$E$7:$E$4325,G695,техфайл!$F$7:$F$4325,H695,техфайл!$G$7:$G$4325,L695,техфайл!$A$7:$A$4325,A695,техфайл!$K$7:$K$4325,M695)</f>
        <v>0</v>
      </c>
      <c r="O695" s="43"/>
      <c r="P695" s="56" t="str">
        <f t="shared" si="40"/>
        <v>90607011400023210244</v>
      </c>
    </row>
    <row r="696" spans="1:16" hidden="1" x14ac:dyDescent="0.3">
      <c r="A696" s="82">
        <v>26444266</v>
      </c>
      <c r="B696" s="191"/>
      <c r="C696" s="191"/>
      <c r="D696" s="191"/>
      <c r="E696" s="44">
        <v>906</v>
      </c>
      <c r="F696" s="44" t="s">
        <v>144</v>
      </c>
      <c r="G696" s="62">
        <v>1400023210</v>
      </c>
      <c r="H696" s="56">
        <v>247</v>
      </c>
      <c r="I696" s="56"/>
      <c r="J696" s="57"/>
      <c r="K696" s="57"/>
      <c r="L696" s="56">
        <v>223</v>
      </c>
      <c r="M696" s="89" t="s">
        <v>134</v>
      </c>
      <c r="N696" s="57">
        <f>SUMIFS(техфайл!$H$7:$H$4325,техфайл!$D$7:$D$4325,F696,техфайл!$E$7:$E$4325,G696,техфайл!$F$7:$F$4325,H696,техфайл!$G$7:$G$4325,L696,техфайл!$A$7:$A$4325,A696,техфайл!$K$7:$K$4325,M696)</f>
        <v>0</v>
      </c>
      <c r="O696" s="43"/>
      <c r="P696" s="56" t="str">
        <f t="shared" si="40"/>
        <v>90607011400023210247</v>
      </c>
    </row>
    <row r="697" spans="1:16" hidden="1" x14ac:dyDescent="0.3">
      <c r="A697" s="82">
        <v>26444266</v>
      </c>
      <c r="B697" s="191"/>
      <c r="C697" s="191"/>
      <c r="D697" s="191"/>
      <c r="E697" s="44">
        <v>906</v>
      </c>
      <c r="F697" s="44" t="s">
        <v>144</v>
      </c>
      <c r="G697" s="62">
        <v>1400023210</v>
      </c>
      <c r="H697" s="56">
        <v>247</v>
      </c>
      <c r="I697" s="56"/>
      <c r="J697" s="57"/>
      <c r="K697" s="57"/>
      <c r="L697" s="56">
        <v>223</v>
      </c>
      <c r="M697" s="89" t="s">
        <v>135</v>
      </c>
      <c r="N697" s="57">
        <f>SUMIFS(техфайл!$H$7:$H$4325,техфайл!$D$7:$D$4325,F697,техфайл!$E$7:$E$4325,G697,техфайл!$F$7:$F$4325,H697,техфайл!$G$7:$G$4325,L697,техфайл!$A$7:$A$4325,A697,техфайл!$K$7:$K$4325,M697)</f>
        <v>0</v>
      </c>
      <c r="O697" s="43"/>
      <c r="P697" s="56" t="str">
        <f t="shared" si="40"/>
        <v>90607011400023210247</v>
      </c>
    </row>
    <row r="698" spans="1:16" hidden="1" x14ac:dyDescent="0.3">
      <c r="A698" s="82">
        <v>26444266</v>
      </c>
      <c r="B698" s="191"/>
      <c r="C698" s="191"/>
      <c r="D698" s="191"/>
      <c r="E698" s="44">
        <v>906</v>
      </c>
      <c r="F698" s="44" t="s">
        <v>144</v>
      </c>
      <c r="G698" s="62">
        <v>1400023210</v>
      </c>
      <c r="H698" s="56">
        <v>244</v>
      </c>
      <c r="I698" s="56"/>
      <c r="J698" s="57"/>
      <c r="K698" s="57"/>
      <c r="L698" s="56">
        <v>225</v>
      </c>
      <c r="M698" s="89" t="s">
        <v>131</v>
      </c>
      <c r="N698" s="57">
        <f>SUMIFS(техфайл!$H$7:$H$4325,техфайл!$D$7:$D$4325,F698,техфайл!$E$7:$E$4325,G698,техфайл!$F$7:$F$4325,H698,техфайл!$G$7:$G$4325,L698,техфайл!$A$7:$A$4325,A698,техфайл!$K$7:$K$4325,M698)</f>
        <v>0</v>
      </c>
      <c r="O698" s="43"/>
      <c r="P698" s="56" t="str">
        <f t="shared" si="40"/>
        <v>90607011400023210244</v>
      </c>
    </row>
    <row r="699" spans="1:16" hidden="1" x14ac:dyDescent="0.3">
      <c r="A699" s="82">
        <v>26444266</v>
      </c>
      <c r="B699" s="191"/>
      <c r="C699" s="191"/>
      <c r="D699" s="191"/>
      <c r="E699" s="44">
        <v>906</v>
      </c>
      <c r="F699" s="44" t="s">
        <v>144</v>
      </c>
      <c r="G699" s="62">
        <v>1400023210</v>
      </c>
      <c r="H699" s="56">
        <v>244</v>
      </c>
      <c r="I699" s="56"/>
      <c r="J699" s="57"/>
      <c r="K699" s="57"/>
      <c r="L699" s="56">
        <v>226</v>
      </c>
      <c r="M699" s="89" t="s">
        <v>131</v>
      </c>
      <c r="N699" s="57">
        <f>SUMIFS(техфайл!$H$7:$H$4325,техфайл!$D$7:$D$4325,F699,техфайл!$E$7:$E$4325,G699,техфайл!$F$7:$F$4325,H699,техфайл!$G$7:$G$4325,L699,техфайл!$A$7:$A$4325,A699,техфайл!$K$7:$K$4325,M699)</f>
        <v>0</v>
      </c>
      <c r="O699" s="43"/>
      <c r="P699" s="56" t="str">
        <f t="shared" si="40"/>
        <v>90607011400023210244</v>
      </c>
    </row>
    <row r="700" spans="1:16" hidden="1" x14ac:dyDescent="0.3">
      <c r="A700" s="82">
        <v>26444266</v>
      </c>
      <c r="B700" s="191"/>
      <c r="C700" s="191"/>
      <c r="D700" s="191"/>
      <c r="E700" s="44">
        <v>906</v>
      </c>
      <c r="F700" s="44" t="s">
        <v>144</v>
      </c>
      <c r="G700" s="62">
        <v>1400023210</v>
      </c>
      <c r="H700" s="56">
        <v>244</v>
      </c>
      <c r="I700" s="56"/>
      <c r="J700" s="57"/>
      <c r="K700" s="57"/>
      <c r="L700" s="56">
        <v>310</v>
      </c>
      <c r="M700" s="89" t="s">
        <v>136</v>
      </c>
      <c r="N700" s="57">
        <f>SUMIFS(техфайл!$H$7:$H$4325,техфайл!$D$7:$D$4325,F700,техфайл!$E$7:$E$4325,G700,техфайл!$F$7:$F$4325,H700,техфайл!$G$7:$G$4325,L700,техфайл!$A$7:$A$4325,A700,техфайл!$K$7:$K$4325,M700)</f>
        <v>0</v>
      </c>
      <c r="O700" s="43"/>
      <c r="P700" s="56" t="str">
        <f t="shared" si="40"/>
        <v>90607011400023210244</v>
      </c>
    </row>
    <row r="701" spans="1:16" hidden="1" x14ac:dyDescent="0.3">
      <c r="A701" s="82">
        <v>26444266</v>
      </c>
      <c r="B701" s="191"/>
      <c r="C701" s="191"/>
      <c r="D701" s="191"/>
      <c r="E701" s="44">
        <v>906</v>
      </c>
      <c r="F701" s="44" t="s">
        <v>144</v>
      </c>
      <c r="G701" s="62">
        <v>1400023210</v>
      </c>
      <c r="H701" s="56">
        <v>244</v>
      </c>
      <c r="I701" s="56"/>
      <c r="J701" s="57"/>
      <c r="K701" s="57"/>
      <c r="L701" s="56">
        <v>342</v>
      </c>
      <c r="M701" s="89" t="s">
        <v>137</v>
      </c>
      <c r="N701" s="57">
        <f>SUMIFS(техфайл!$H$7:$H$4325,техфайл!$D$7:$D$4325,F701,техфайл!$E$7:$E$4325,G701,техфайл!$F$7:$F$4325,H701,техфайл!$G$7:$G$4325,L701,техфайл!$A$7:$A$4325,A701,техфайл!$K$7:$K$4325,M701)</f>
        <v>0</v>
      </c>
      <c r="O701" s="43"/>
      <c r="P701" s="56" t="str">
        <f t="shared" si="40"/>
        <v>90607011400023210244</v>
      </c>
    </row>
    <row r="702" spans="1:16" hidden="1" x14ac:dyDescent="0.3">
      <c r="A702" s="82">
        <v>26444266</v>
      </c>
      <c r="B702" s="191"/>
      <c r="C702" s="191"/>
      <c r="D702" s="191"/>
      <c r="E702" s="44">
        <v>906</v>
      </c>
      <c r="F702" s="44" t="s">
        <v>144</v>
      </c>
      <c r="G702" s="62">
        <v>1400023210</v>
      </c>
      <c r="H702" s="56">
        <v>244</v>
      </c>
      <c r="I702" s="56"/>
      <c r="J702" s="57"/>
      <c r="K702" s="57"/>
      <c r="L702" s="56">
        <v>344</v>
      </c>
      <c r="M702" s="89" t="s">
        <v>136</v>
      </c>
      <c r="N702" s="57">
        <f>SUMIFS(техфайл!$H$7:$H$4325,техфайл!$D$7:$D$4325,F702,техфайл!$E$7:$E$4325,G702,техфайл!$F$7:$F$4325,H702,техфайл!$G$7:$G$4325,L702,техфайл!$A$7:$A$4325,A702,техфайл!$K$7:$K$4325,M702)</f>
        <v>0</v>
      </c>
      <c r="O702" s="43"/>
      <c r="P702" s="56" t="str">
        <f t="shared" si="40"/>
        <v>90607011400023210244</v>
      </c>
    </row>
    <row r="703" spans="1:16" hidden="1" x14ac:dyDescent="0.3">
      <c r="A703" s="82">
        <v>26444266</v>
      </c>
      <c r="B703" s="191"/>
      <c r="C703" s="191"/>
      <c r="D703" s="191"/>
      <c r="E703" s="44">
        <v>906</v>
      </c>
      <c r="F703" s="44" t="s">
        <v>144</v>
      </c>
      <c r="G703" s="62">
        <v>1400023210</v>
      </c>
      <c r="H703" s="56">
        <v>244</v>
      </c>
      <c r="I703" s="56"/>
      <c r="J703" s="57"/>
      <c r="K703" s="57"/>
      <c r="L703" s="56">
        <v>346</v>
      </c>
      <c r="M703" s="89" t="s">
        <v>136</v>
      </c>
      <c r="N703" s="57">
        <f>SUMIFS(техфайл!$H$7:$H$4325,техфайл!$D$7:$D$4325,F703,техфайл!$E$7:$E$4325,G703,техфайл!$F$7:$F$4325,H703,техфайл!$G$7:$G$4325,L703,техфайл!$A$7:$A$4325,A703,техфайл!$K$7:$K$4325,M703)</f>
        <v>0</v>
      </c>
      <c r="O703" s="43"/>
      <c r="P703" s="56" t="str">
        <f t="shared" si="40"/>
        <v>90607011400023210244</v>
      </c>
    </row>
    <row r="704" spans="1:16" hidden="1" x14ac:dyDescent="0.3">
      <c r="A704" s="82">
        <v>26444266</v>
      </c>
      <c r="B704" s="191"/>
      <c r="C704" s="191"/>
      <c r="D704" s="191"/>
      <c r="E704" s="44">
        <v>906</v>
      </c>
      <c r="F704" s="44" t="s">
        <v>144</v>
      </c>
      <c r="G704" s="62">
        <v>1400023210</v>
      </c>
      <c r="H704" s="56">
        <v>851</v>
      </c>
      <c r="I704" s="56"/>
      <c r="J704" s="57">
        <f>SUMIFS(техфайл!$H$7:$H$4325,техфайл!$D$7:$D$4325,F704,техфайл!$E$7:$E$4325,G704,техфайл!$F$7:$F$4325,H704,техфайл!$A$7:$A$4325,A704)</f>
        <v>0</v>
      </c>
      <c r="K704" s="57"/>
      <c r="L704" s="56">
        <v>291</v>
      </c>
      <c r="M704" s="89" t="s">
        <v>138</v>
      </c>
      <c r="N704" s="57">
        <f>SUMIFS(техфайл!$H$7:$H$4325,техфайл!$D$7:$D$4325,F704,техфайл!$E$7:$E$4325,G704,техфайл!$F$7:$F$4325,H704,техфайл!$G$7:$G$4325,L704,техфайл!$A$7:$A$4325,A704,техфайл!$K$7:$K$4325,M704)</f>
        <v>0</v>
      </c>
      <c r="O704" s="43"/>
      <c r="P704" s="56" t="str">
        <f t="shared" si="40"/>
        <v>90607011400023210851</v>
      </c>
    </row>
    <row r="705" spans="1:16" hidden="1" x14ac:dyDescent="0.3">
      <c r="A705" s="82">
        <v>26444266</v>
      </c>
      <c r="B705" s="191"/>
      <c r="C705" s="191"/>
      <c r="D705" s="191"/>
      <c r="E705" s="44">
        <v>906</v>
      </c>
      <c r="F705" s="44" t="s">
        <v>174</v>
      </c>
      <c r="G705" s="62">
        <v>1400005000</v>
      </c>
      <c r="H705" s="56">
        <v>112</v>
      </c>
      <c r="I705" s="56"/>
      <c r="J705" s="57">
        <f>SUMIFS(техфайл!$H$7:$H$4325,техфайл!$D$7:$D$4325,F705,техфайл!$E$7:$E$4325,G705,техфайл!$F$7:$F$4325,H705,техфайл!$A$7:$A$4325,A705)</f>
        <v>0</v>
      </c>
      <c r="K705" s="57"/>
      <c r="L705" s="56">
        <v>212</v>
      </c>
      <c r="M705" s="89" t="s">
        <v>175</v>
      </c>
      <c r="N705" s="57">
        <f>SUMIFS(техфайл!$H$7:$H$4325,техфайл!$D$7:$D$4325,F705,техфайл!$E$7:$E$4325,G705,техфайл!$F$7:$F$4325,H705,техфайл!$G$7:$G$4325,L705,техфайл!$A$7:$A$4325,A705,техфайл!$K$7:$K$4325,M705)</f>
        <v>0</v>
      </c>
      <c r="O705" s="43"/>
      <c r="P705" s="56" t="str">
        <f t="shared" si="40"/>
        <v>90607051400005000112</v>
      </c>
    </row>
    <row r="706" spans="1:16" hidden="1" x14ac:dyDescent="0.3">
      <c r="A706" s="82">
        <v>26444266</v>
      </c>
      <c r="B706" s="192"/>
      <c r="C706" s="192"/>
      <c r="D706" s="192"/>
      <c r="E706" s="44">
        <v>906</v>
      </c>
      <c r="F706" s="44" t="s">
        <v>174</v>
      </c>
      <c r="G706" s="62">
        <v>1400005000</v>
      </c>
      <c r="H706" s="56">
        <v>244</v>
      </c>
      <c r="I706" s="56"/>
      <c r="J706" s="57">
        <f>SUMIFS(техфайл!$H$7:$H$4325,техфайл!$D$7:$D$4325,F706,техфайл!$E$7:$E$4325,G706,техфайл!$F$7:$F$4325,H706,техфайл!$A$7:$A$4325,A706)</f>
        <v>0</v>
      </c>
      <c r="K706" s="57"/>
      <c r="L706" s="56">
        <v>226</v>
      </c>
      <c r="M706" s="89" t="s">
        <v>175</v>
      </c>
      <c r="N706" s="57">
        <f>SUMIFS(техфайл!$H$7:$H$4325,техфайл!$D$7:$D$4325,F706,техфайл!$E$7:$E$4325,G706,техфайл!$F$7:$F$4325,H706,техфайл!$G$7:$G$4325,L706,техфайл!$A$7:$A$4325,A706,техфайл!$K$7:$K$4325,M706)</f>
        <v>0</v>
      </c>
      <c r="O706" s="43"/>
      <c r="P706" s="56" t="str">
        <f t="shared" si="40"/>
        <v>90607051400005000244</v>
      </c>
    </row>
    <row r="707" spans="1:16" ht="18.75" hidden="1" customHeight="1" x14ac:dyDescent="0.3">
      <c r="A707" s="82">
        <v>35063719</v>
      </c>
      <c r="B707" s="190" t="s">
        <v>514</v>
      </c>
      <c r="C707" s="190" t="s">
        <v>389</v>
      </c>
      <c r="D707" s="190" t="str">
        <f>VLOOKUP($A707, Учреждения!$B$4:$F$292, 3, FALSE)</f>
        <v xml:space="preserve">ГКДОУ "ДЕТСКИЙ САД № 133 "ВЕСЕЛЫЕ РЕБЯТА" Г.О. ГОРЛОВКА" ДНР
</v>
      </c>
      <c r="E707" s="81" t="s">
        <v>140</v>
      </c>
      <c r="F707" s="81" t="s">
        <v>140</v>
      </c>
      <c r="G707" s="81" t="s">
        <v>140</v>
      </c>
      <c r="H707" s="81" t="s">
        <v>140</v>
      </c>
      <c r="I707" s="81" t="s">
        <v>140</v>
      </c>
      <c r="J707" s="81" t="s">
        <v>140</v>
      </c>
      <c r="K707" s="80">
        <f>SUM(J708:J723)</f>
        <v>0</v>
      </c>
      <c r="L707" s="56"/>
      <c r="M707" s="89"/>
      <c r="N707" s="57"/>
      <c r="O707" s="43"/>
      <c r="P707" s="85"/>
    </row>
    <row r="708" spans="1:16" ht="18.75" hidden="1" customHeight="1" x14ac:dyDescent="0.3">
      <c r="A708" s="82">
        <v>35063719</v>
      </c>
      <c r="B708" s="191"/>
      <c r="C708" s="191"/>
      <c r="D708" s="191"/>
      <c r="E708" s="44">
        <v>906</v>
      </c>
      <c r="F708" s="44" t="s">
        <v>144</v>
      </c>
      <c r="G708" s="62">
        <v>1400023210</v>
      </c>
      <c r="H708" s="56" t="s">
        <v>168</v>
      </c>
      <c r="I708" s="56"/>
      <c r="J708" s="57">
        <f>SUMIFS(техфайл!$H$7:$H$4325,техфайл!$D$7:$D$4325,F708,техфайл!$E$7:$E$4325,G708,техфайл!$F$7:$F$4325,H708,техфайл!$A$7:$A$4325,A708)</f>
        <v>0</v>
      </c>
      <c r="K708" s="57"/>
      <c r="L708" s="56">
        <v>211</v>
      </c>
      <c r="M708" s="89" t="s">
        <v>172</v>
      </c>
      <c r="N708" s="57">
        <f>SUMIFS(техфайл!$H$7:$H$4325,техфайл!$D$7:$D$4325,F708,техфайл!$E$7:$E$4325,G708,техфайл!$F$7:$F$4325,H708,техфайл!$G$7:$G$4325,L708,техфайл!$A$7:$A$4325,A708,техфайл!$K$7:$K$4325,M708)+SUMIFS(техфайл!$H$7:$H$4325,техфайл!$D$7:$D$4325,F708,техфайл!$E$7:$E$4325,G708,техфайл!$F$7:$F$4325,H708,техфайл!$G$7:$G$4325,266,техфайл!$A$7:$A$4325,A708,техфайл!$K$7:$K$4325,M708)</f>
        <v>0</v>
      </c>
      <c r="O708" s="43"/>
      <c r="P708" s="56" t="str">
        <f t="shared" ref="P708:P723" si="41">E708&amp;F708&amp;SUBSTITUTE(G708," ","")&amp;H708</f>
        <v>90607011400023210111</v>
      </c>
    </row>
    <row r="709" spans="1:16" hidden="1" x14ac:dyDescent="0.3">
      <c r="A709" s="82">
        <v>35063719</v>
      </c>
      <c r="B709" s="191"/>
      <c r="C709" s="191"/>
      <c r="D709" s="191"/>
      <c r="E709" s="44">
        <v>906</v>
      </c>
      <c r="F709" s="44" t="s">
        <v>144</v>
      </c>
      <c r="G709" s="62">
        <v>1400023210</v>
      </c>
      <c r="H709" s="56" t="s">
        <v>170</v>
      </c>
      <c r="I709" s="56"/>
      <c r="J709" s="57">
        <f>SUMIFS(техфайл!$H$7:$H$4325,техфайл!$D$7:$D$4325,F709,техфайл!$E$7:$E$4325,G709,техфайл!$F$7:$F$4325,H709,техфайл!$A$7:$A$4325,A709)</f>
        <v>0</v>
      </c>
      <c r="K709" s="57"/>
      <c r="L709" s="56">
        <v>213</v>
      </c>
      <c r="M709" s="89" t="s">
        <v>173</v>
      </c>
      <c r="N709" s="57">
        <f>SUMIFS(техфайл!$H$7:$H$4325,техфайл!$D$7:$D$4325,F709,техфайл!$E$7:$E$4325,G709,техфайл!$F$7:$F$4325,H709,техфайл!$G$7:$G$4325,L709,техфайл!$A$7:$A$4325,A709,техфайл!$K$7:$K$4325,M709)</f>
        <v>0</v>
      </c>
      <c r="O709" s="43"/>
      <c r="P709" s="56" t="str">
        <f t="shared" si="41"/>
        <v>90607011400023210119</v>
      </c>
    </row>
    <row r="710" spans="1:16" hidden="1" x14ac:dyDescent="0.3">
      <c r="A710" s="82">
        <v>35063719</v>
      </c>
      <c r="B710" s="191"/>
      <c r="C710" s="191"/>
      <c r="D710" s="191"/>
      <c r="E710" s="44">
        <v>906</v>
      </c>
      <c r="F710" s="44" t="s">
        <v>144</v>
      </c>
      <c r="G710" s="62">
        <v>1400023210</v>
      </c>
      <c r="H710" s="56">
        <v>244</v>
      </c>
      <c r="I710" s="56"/>
      <c r="J710" s="57">
        <f>SUMIFS(техфайл!$H$7:$H$4325,техфайл!$D$7:$D$4325,F710,техфайл!$E$7:$E$4325,G710,техфайл!$F$7:$F$4325,H710,техфайл!$A$7:$A$4325,A710)</f>
        <v>0</v>
      </c>
      <c r="K710" s="57"/>
      <c r="L710" s="56">
        <v>221</v>
      </c>
      <c r="M710" s="89" t="s">
        <v>131</v>
      </c>
      <c r="N710" s="57">
        <f>SUMIFS(техфайл!$H$7:$H$4325,техфайл!$D$7:$D$4325,F710,техфайл!$E$7:$E$4325,G710,техфайл!$F$7:$F$4325,H710,техфайл!$G$7:$G$4325,L710,техфайл!$A$7:$A$4325,A710,техфайл!$K$7:$K$4325,M710)</f>
        <v>0</v>
      </c>
      <c r="O710" s="43"/>
      <c r="P710" s="56" t="str">
        <f t="shared" si="41"/>
        <v>90607011400023210244</v>
      </c>
    </row>
    <row r="711" spans="1:16" hidden="1" x14ac:dyDescent="0.3">
      <c r="A711" s="82">
        <v>35063719</v>
      </c>
      <c r="B711" s="191"/>
      <c r="C711" s="191"/>
      <c r="D711" s="191"/>
      <c r="E711" s="44">
        <v>906</v>
      </c>
      <c r="F711" s="44" t="s">
        <v>144</v>
      </c>
      <c r="G711" s="62">
        <v>1400023210</v>
      </c>
      <c r="H711" s="56">
        <v>247</v>
      </c>
      <c r="I711" s="56"/>
      <c r="J711" s="57">
        <f>SUMIFS(техфайл!$H$7:$H$4325,техфайл!$D$7:$D$4325,F711,техфайл!$E$7:$E$4325,G711,техфайл!$F$7:$F$4325,H711,техфайл!$A$7:$A$4325,A711)</f>
        <v>0</v>
      </c>
      <c r="K711" s="57"/>
      <c r="L711" s="56">
        <v>223</v>
      </c>
      <c r="M711" s="89" t="s">
        <v>132</v>
      </c>
      <c r="N711" s="57">
        <f>SUMIFS(техфайл!$H$7:$H$4325,техфайл!$D$7:$D$4325,F711,техфайл!$E$7:$E$4325,G711,техфайл!$F$7:$F$4325,H711,техфайл!$G$7:$G$4325,L711,техфайл!$A$7:$A$4325,A711,техфайл!$K$7:$K$4325,M711)</f>
        <v>0</v>
      </c>
      <c r="O711" s="43"/>
      <c r="P711" s="56" t="str">
        <f t="shared" si="41"/>
        <v>90607011400023210247</v>
      </c>
    </row>
    <row r="712" spans="1:16" hidden="1" x14ac:dyDescent="0.3">
      <c r="A712" s="82">
        <v>35063719</v>
      </c>
      <c r="B712" s="191"/>
      <c r="C712" s="191"/>
      <c r="D712" s="191"/>
      <c r="E712" s="44">
        <v>906</v>
      </c>
      <c r="F712" s="44" t="s">
        <v>144</v>
      </c>
      <c r="G712" s="62">
        <v>1400023210</v>
      </c>
      <c r="H712" s="56">
        <v>244</v>
      </c>
      <c r="I712" s="56"/>
      <c r="J712" s="57"/>
      <c r="K712" s="57"/>
      <c r="L712" s="56">
        <v>223</v>
      </c>
      <c r="M712" s="89" t="s">
        <v>133</v>
      </c>
      <c r="N712" s="57">
        <f>SUMIFS(техфайл!$H$7:$H$4325,техфайл!$D$7:$D$4325,F712,техфайл!$E$7:$E$4325,G712,техфайл!$F$7:$F$4325,H712,техфайл!$G$7:$G$4325,L712,техфайл!$A$7:$A$4325,A712,техфайл!$K$7:$K$4325,M712)</f>
        <v>0</v>
      </c>
      <c r="O712" s="43"/>
      <c r="P712" s="56" t="str">
        <f t="shared" si="41"/>
        <v>90607011400023210244</v>
      </c>
    </row>
    <row r="713" spans="1:16" hidden="1" x14ac:dyDescent="0.3">
      <c r="A713" s="82">
        <v>35063719</v>
      </c>
      <c r="B713" s="191"/>
      <c r="C713" s="191"/>
      <c r="D713" s="191"/>
      <c r="E713" s="44">
        <v>906</v>
      </c>
      <c r="F713" s="44" t="s">
        <v>144</v>
      </c>
      <c r="G713" s="62">
        <v>1400023210</v>
      </c>
      <c r="H713" s="56">
        <v>247</v>
      </c>
      <c r="I713" s="56"/>
      <c r="J713" s="57"/>
      <c r="K713" s="57"/>
      <c r="L713" s="56">
        <v>223</v>
      </c>
      <c r="M713" s="89" t="s">
        <v>134</v>
      </c>
      <c r="N713" s="57">
        <f>SUMIFS(техфайл!$H$7:$H$4325,техфайл!$D$7:$D$4325,F713,техфайл!$E$7:$E$4325,G713,техфайл!$F$7:$F$4325,H713,техфайл!$G$7:$G$4325,L713,техфайл!$A$7:$A$4325,A713,техфайл!$K$7:$K$4325,M713)</f>
        <v>0</v>
      </c>
      <c r="O713" s="43"/>
      <c r="P713" s="56" t="str">
        <f t="shared" si="41"/>
        <v>90607011400023210247</v>
      </c>
    </row>
    <row r="714" spans="1:16" hidden="1" x14ac:dyDescent="0.3">
      <c r="A714" s="82">
        <v>35063719</v>
      </c>
      <c r="B714" s="191"/>
      <c r="C714" s="191"/>
      <c r="D714" s="191"/>
      <c r="E714" s="44">
        <v>906</v>
      </c>
      <c r="F714" s="44" t="s">
        <v>144</v>
      </c>
      <c r="G714" s="62">
        <v>1400023210</v>
      </c>
      <c r="H714" s="56">
        <v>247</v>
      </c>
      <c r="I714" s="56"/>
      <c r="J714" s="57"/>
      <c r="K714" s="57"/>
      <c r="L714" s="56">
        <v>223</v>
      </c>
      <c r="M714" s="89" t="s">
        <v>135</v>
      </c>
      <c r="N714" s="57">
        <f>SUMIFS(техфайл!$H$7:$H$4325,техфайл!$D$7:$D$4325,F714,техфайл!$E$7:$E$4325,G714,техфайл!$F$7:$F$4325,H714,техфайл!$G$7:$G$4325,L714,техфайл!$A$7:$A$4325,A714,техфайл!$K$7:$K$4325,M714)</f>
        <v>0</v>
      </c>
      <c r="O714" s="43"/>
      <c r="P714" s="56" t="str">
        <f t="shared" si="41"/>
        <v>90607011400023210247</v>
      </c>
    </row>
    <row r="715" spans="1:16" hidden="1" x14ac:dyDescent="0.3">
      <c r="A715" s="82">
        <v>35063719</v>
      </c>
      <c r="B715" s="191"/>
      <c r="C715" s="191"/>
      <c r="D715" s="191"/>
      <c r="E715" s="44">
        <v>906</v>
      </c>
      <c r="F715" s="44" t="s">
        <v>144</v>
      </c>
      <c r="G715" s="62">
        <v>1400023210</v>
      </c>
      <c r="H715" s="56">
        <v>244</v>
      </c>
      <c r="I715" s="56"/>
      <c r="J715" s="57"/>
      <c r="K715" s="57"/>
      <c r="L715" s="56">
        <v>225</v>
      </c>
      <c r="M715" s="89" t="s">
        <v>131</v>
      </c>
      <c r="N715" s="57">
        <f>SUMIFS(техфайл!$H$7:$H$4325,техфайл!$D$7:$D$4325,F715,техфайл!$E$7:$E$4325,G715,техфайл!$F$7:$F$4325,H715,техфайл!$G$7:$G$4325,L715,техфайл!$A$7:$A$4325,A715,техфайл!$K$7:$K$4325,M715)</f>
        <v>0</v>
      </c>
      <c r="O715" s="43"/>
      <c r="P715" s="56" t="str">
        <f t="shared" si="41"/>
        <v>90607011400023210244</v>
      </c>
    </row>
    <row r="716" spans="1:16" hidden="1" x14ac:dyDescent="0.3">
      <c r="A716" s="82">
        <v>35063719</v>
      </c>
      <c r="B716" s="191"/>
      <c r="C716" s="191"/>
      <c r="D716" s="191"/>
      <c r="E716" s="44">
        <v>906</v>
      </c>
      <c r="F716" s="44" t="s">
        <v>144</v>
      </c>
      <c r="G716" s="62">
        <v>1400023210</v>
      </c>
      <c r="H716" s="56">
        <v>244</v>
      </c>
      <c r="I716" s="56"/>
      <c r="J716" s="57"/>
      <c r="K716" s="57"/>
      <c r="L716" s="56">
        <v>226</v>
      </c>
      <c r="M716" s="89" t="s">
        <v>131</v>
      </c>
      <c r="N716" s="57">
        <f>SUMIFS(техфайл!$H$7:$H$4325,техфайл!$D$7:$D$4325,F716,техфайл!$E$7:$E$4325,G716,техфайл!$F$7:$F$4325,H716,техфайл!$G$7:$G$4325,L716,техфайл!$A$7:$A$4325,A716,техфайл!$K$7:$K$4325,M716)</f>
        <v>0</v>
      </c>
      <c r="O716" s="43"/>
      <c r="P716" s="56" t="str">
        <f t="shared" si="41"/>
        <v>90607011400023210244</v>
      </c>
    </row>
    <row r="717" spans="1:16" hidden="1" x14ac:dyDescent="0.3">
      <c r="A717" s="82">
        <v>35063719</v>
      </c>
      <c r="B717" s="191"/>
      <c r="C717" s="191"/>
      <c r="D717" s="191"/>
      <c r="E717" s="44">
        <v>906</v>
      </c>
      <c r="F717" s="44" t="s">
        <v>144</v>
      </c>
      <c r="G717" s="62">
        <v>1400023210</v>
      </c>
      <c r="H717" s="56">
        <v>244</v>
      </c>
      <c r="I717" s="56"/>
      <c r="J717" s="57"/>
      <c r="K717" s="57"/>
      <c r="L717" s="56">
        <v>310</v>
      </c>
      <c r="M717" s="89" t="s">
        <v>136</v>
      </c>
      <c r="N717" s="57">
        <f>SUMIFS(техфайл!$H$7:$H$4325,техфайл!$D$7:$D$4325,F717,техфайл!$E$7:$E$4325,G717,техфайл!$F$7:$F$4325,H717,техфайл!$G$7:$G$4325,L717,техфайл!$A$7:$A$4325,A717,техфайл!$K$7:$K$4325,M717)</f>
        <v>0</v>
      </c>
      <c r="O717" s="43"/>
      <c r="P717" s="56" t="str">
        <f t="shared" si="41"/>
        <v>90607011400023210244</v>
      </c>
    </row>
    <row r="718" spans="1:16" hidden="1" x14ac:dyDescent="0.3">
      <c r="A718" s="82">
        <v>35063719</v>
      </c>
      <c r="B718" s="191"/>
      <c r="C718" s="191"/>
      <c r="D718" s="191"/>
      <c r="E718" s="44">
        <v>906</v>
      </c>
      <c r="F718" s="44" t="s">
        <v>144</v>
      </c>
      <c r="G718" s="62">
        <v>1400023210</v>
      </c>
      <c r="H718" s="56">
        <v>244</v>
      </c>
      <c r="I718" s="56"/>
      <c r="J718" s="57"/>
      <c r="K718" s="57"/>
      <c r="L718" s="56">
        <v>342</v>
      </c>
      <c r="M718" s="89" t="s">
        <v>137</v>
      </c>
      <c r="N718" s="57">
        <f>SUMIFS(техфайл!$H$7:$H$4325,техфайл!$D$7:$D$4325,F718,техфайл!$E$7:$E$4325,G718,техфайл!$F$7:$F$4325,H718,техфайл!$G$7:$G$4325,L718,техфайл!$A$7:$A$4325,A718,техфайл!$K$7:$K$4325,M718)</f>
        <v>0</v>
      </c>
      <c r="O718" s="43"/>
      <c r="P718" s="56" t="str">
        <f t="shared" si="41"/>
        <v>90607011400023210244</v>
      </c>
    </row>
    <row r="719" spans="1:16" hidden="1" x14ac:dyDescent="0.3">
      <c r="A719" s="82">
        <v>35063719</v>
      </c>
      <c r="B719" s="191"/>
      <c r="C719" s="191"/>
      <c r="D719" s="191"/>
      <c r="E719" s="44">
        <v>906</v>
      </c>
      <c r="F719" s="44" t="s">
        <v>144</v>
      </c>
      <c r="G719" s="62">
        <v>1400023210</v>
      </c>
      <c r="H719" s="56">
        <v>244</v>
      </c>
      <c r="I719" s="56"/>
      <c r="J719" s="57"/>
      <c r="K719" s="57"/>
      <c r="L719" s="56">
        <v>344</v>
      </c>
      <c r="M719" s="89" t="s">
        <v>136</v>
      </c>
      <c r="N719" s="57">
        <f>SUMIFS(техфайл!$H$7:$H$4325,техфайл!$D$7:$D$4325,F719,техфайл!$E$7:$E$4325,G719,техфайл!$F$7:$F$4325,H719,техфайл!$G$7:$G$4325,L719,техфайл!$A$7:$A$4325,A719,техфайл!$K$7:$K$4325,M719)</f>
        <v>0</v>
      </c>
      <c r="O719" s="43"/>
      <c r="P719" s="56" t="str">
        <f t="shared" si="41"/>
        <v>90607011400023210244</v>
      </c>
    </row>
    <row r="720" spans="1:16" hidden="1" x14ac:dyDescent="0.3">
      <c r="A720" s="82">
        <v>35063719</v>
      </c>
      <c r="B720" s="191"/>
      <c r="C720" s="191"/>
      <c r="D720" s="191"/>
      <c r="E720" s="44">
        <v>906</v>
      </c>
      <c r="F720" s="44" t="s">
        <v>144</v>
      </c>
      <c r="G720" s="62">
        <v>1400023210</v>
      </c>
      <c r="H720" s="56">
        <v>244</v>
      </c>
      <c r="I720" s="56"/>
      <c r="J720" s="57"/>
      <c r="K720" s="57"/>
      <c r="L720" s="56">
        <v>346</v>
      </c>
      <c r="M720" s="89" t="s">
        <v>136</v>
      </c>
      <c r="N720" s="57">
        <f>SUMIFS(техфайл!$H$7:$H$4325,техфайл!$D$7:$D$4325,F720,техфайл!$E$7:$E$4325,G720,техфайл!$F$7:$F$4325,H720,техфайл!$G$7:$G$4325,L720,техфайл!$A$7:$A$4325,A720,техфайл!$K$7:$K$4325,M720)</f>
        <v>0</v>
      </c>
      <c r="O720" s="43"/>
      <c r="P720" s="56" t="str">
        <f t="shared" si="41"/>
        <v>90607011400023210244</v>
      </c>
    </row>
    <row r="721" spans="1:16" hidden="1" x14ac:dyDescent="0.3">
      <c r="A721" s="82">
        <v>35063719</v>
      </c>
      <c r="B721" s="191"/>
      <c r="C721" s="191"/>
      <c r="D721" s="191"/>
      <c r="E721" s="44">
        <v>906</v>
      </c>
      <c r="F721" s="44" t="s">
        <v>144</v>
      </c>
      <c r="G721" s="62">
        <v>1400023210</v>
      </c>
      <c r="H721" s="56">
        <v>851</v>
      </c>
      <c r="I721" s="56"/>
      <c r="J721" s="57">
        <f>SUMIFS(техфайл!$H$7:$H$4325,техфайл!$D$7:$D$4325,F721,техфайл!$E$7:$E$4325,G721,техфайл!$F$7:$F$4325,H721,техфайл!$A$7:$A$4325,A721)</f>
        <v>0</v>
      </c>
      <c r="K721" s="57"/>
      <c r="L721" s="56">
        <v>291</v>
      </c>
      <c r="M721" s="89" t="s">
        <v>138</v>
      </c>
      <c r="N721" s="57">
        <f>SUMIFS(техфайл!$H$7:$H$4325,техфайл!$D$7:$D$4325,F721,техфайл!$E$7:$E$4325,G721,техфайл!$F$7:$F$4325,H721,техфайл!$G$7:$G$4325,L721,техфайл!$A$7:$A$4325,A721,техфайл!$K$7:$K$4325,M721)</f>
        <v>0</v>
      </c>
      <c r="O721" s="43"/>
      <c r="P721" s="56" t="str">
        <f t="shared" si="41"/>
        <v>90607011400023210851</v>
      </c>
    </row>
    <row r="722" spans="1:16" hidden="1" x14ac:dyDescent="0.3">
      <c r="A722" s="82">
        <v>35063719</v>
      </c>
      <c r="B722" s="191"/>
      <c r="C722" s="191"/>
      <c r="D722" s="191"/>
      <c r="E722" s="44">
        <v>906</v>
      </c>
      <c r="F722" s="44" t="s">
        <v>174</v>
      </c>
      <c r="G722" s="62">
        <v>1400005000</v>
      </c>
      <c r="H722" s="56">
        <v>112</v>
      </c>
      <c r="I722" s="56"/>
      <c r="J722" s="57">
        <f>SUMIFS(техфайл!$H$7:$H$4325,техфайл!$D$7:$D$4325,F722,техфайл!$E$7:$E$4325,G722,техфайл!$F$7:$F$4325,H722,техфайл!$A$7:$A$4325,A722)</f>
        <v>0</v>
      </c>
      <c r="K722" s="57"/>
      <c r="L722" s="56">
        <v>212</v>
      </c>
      <c r="M722" s="89" t="s">
        <v>175</v>
      </c>
      <c r="N722" s="57">
        <f>SUMIFS(техфайл!$H$7:$H$4325,техфайл!$D$7:$D$4325,F722,техфайл!$E$7:$E$4325,G722,техфайл!$F$7:$F$4325,H722,техфайл!$G$7:$G$4325,L722,техфайл!$A$7:$A$4325,A722,техфайл!$K$7:$K$4325,M722)</f>
        <v>0</v>
      </c>
      <c r="O722" s="43"/>
      <c r="P722" s="56" t="str">
        <f t="shared" si="41"/>
        <v>90607051400005000112</v>
      </c>
    </row>
    <row r="723" spans="1:16" hidden="1" x14ac:dyDescent="0.3">
      <c r="A723" s="82">
        <v>35063719</v>
      </c>
      <c r="B723" s="192"/>
      <c r="C723" s="192"/>
      <c r="D723" s="192"/>
      <c r="E723" s="44">
        <v>906</v>
      </c>
      <c r="F723" s="44" t="s">
        <v>174</v>
      </c>
      <c r="G723" s="62">
        <v>1400005000</v>
      </c>
      <c r="H723" s="56">
        <v>244</v>
      </c>
      <c r="I723" s="56"/>
      <c r="J723" s="57">
        <f>SUMIFS(техфайл!$H$7:$H$4325,техфайл!$D$7:$D$4325,F723,техфайл!$E$7:$E$4325,G723,техфайл!$F$7:$F$4325,H723,техфайл!$A$7:$A$4325,A723)</f>
        <v>0</v>
      </c>
      <c r="K723" s="57"/>
      <c r="L723" s="56">
        <v>226</v>
      </c>
      <c r="M723" s="89" t="s">
        <v>175</v>
      </c>
      <c r="N723" s="57">
        <f>SUMIFS(техфайл!$H$7:$H$4325,техфайл!$D$7:$D$4325,F723,техфайл!$E$7:$E$4325,G723,техфайл!$F$7:$F$4325,H723,техфайл!$G$7:$G$4325,L723,техфайл!$A$7:$A$4325,A723,техфайл!$K$7:$K$4325,M723)</f>
        <v>0</v>
      </c>
      <c r="O723" s="43"/>
      <c r="P723" s="56" t="str">
        <f t="shared" si="41"/>
        <v>90607051400005000244</v>
      </c>
    </row>
    <row r="724" spans="1:16" ht="18.75" hidden="1" customHeight="1" x14ac:dyDescent="0.3">
      <c r="A724" s="82">
        <v>35063698</v>
      </c>
      <c r="B724" s="190" t="s">
        <v>515</v>
      </c>
      <c r="C724" s="190" t="s">
        <v>390</v>
      </c>
      <c r="D724" s="190" t="str">
        <f>VLOOKUP($A724, Учреждения!$B$4:$F$292, 3, FALSE)</f>
        <v>ГКДОУ "ДЕТСКИЙ САД № 134 "ВОЛШЕБНИЦА" Г.О. ГОРЛОВКА" ДНР</v>
      </c>
      <c r="E724" s="81" t="s">
        <v>140</v>
      </c>
      <c r="F724" s="81" t="s">
        <v>140</v>
      </c>
      <c r="G724" s="81" t="s">
        <v>140</v>
      </c>
      <c r="H724" s="81" t="s">
        <v>140</v>
      </c>
      <c r="I724" s="81" t="s">
        <v>140</v>
      </c>
      <c r="J724" s="81" t="s">
        <v>140</v>
      </c>
      <c r="K724" s="80">
        <f>SUM(J725:J740)</f>
        <v>0</v>
      </c>
      <c r="L724" s="56"/>
      <c r="M724" s="89"/>
      <c r="N724" s="57"/>
      <c r="O724" s="43"/>
      <c r="P724" s="85"/>
    </row>
    <row r="725" spans="1:16" ht="18.75" hidden="1" customHeight="1" x14ac:dyDescent="0.3">
      <c r="A725" s="82">
        <v>35063698</v>
      </c>
      <c r="B725" s="191"/>
      <c r="C725" s="191"/>
      <c r="D725" s="191"/>
      <c r="E725" s="44">
        <v>906</v>
      </c>
      <c r="F725" s="44" t="s">
        <v>144</v>
      </c>
      <c r="G725" s="62">
        <v>1400023210</v>
      </c>
      <c r="H725" s="56" t="s">
        <v>168</v>
      </c>
      <c r="I725" s="56"/>
      <c r="J725" s="57">
        <f>SUMIFS(техфайл!$H$7:$H$4325,техфайл!$D$7:$D$4325,F725,техфайл!$E$7:$E$4325,G725,техфайл!$F$7:$F$4325,H725,техфайл!$A$7:$A$4325,A725)</f>
        <v>0</v>
      </c>
      <c r="K725" s="57"/>
      <c r="L725" s="56">
        <v>211</v>
      </c>
      <c r="M725" s="89" t="s">
        <v>172</v>
      </c>
      <c r="N725" s="57">
        <f>SUMIFS(техфайл!$H$7:$H$4325,техфайл!$D$7:$D$4325,F725,техфайл!$E$7:$E$4325,G725,техфайл!$F$7:$F$4325,H725,техфайл!$G$7:$G$4325,L725,техфайл!$A$7:$A$4325,A725,техфайл!$K$7:$K$4325,M725)+SUMIFS(техфайл!$H$7:$H$4325,техфайл!$D$7:$D$4325,F725,техфайл!$E$7:$E$4325,G725,техфайл!$F$7:$F$4325,H725,техфайл!$G$7:$G$4325,266,техфайл!$A$7:$A$4325,A725,техфайл!$K$7:$K$4325,M725)</f>
        <v>0</v>
      </c>
      <c r="O725" s="43"/>
      <c r="P725" s="56" t="str">
        <f t="shared" ref="P725:P740" si="42">E725&amp;F725&amp;SUBSTITUTE(G725," ","")&amp;H725</f>
        <v>90607011400023210111</v>
      </c>
    </row>
    <row r="726" spans="1:16" hidden="1" x14ac:dyDescent="0.3">
      <c r="A726" s="82">
        <v>35063698</v>
      </c>
      <c r="B726" s="191"/>
      <c r="C726" s="191"/>
      <c r="D726" s="191"/>
      <c r="E726" s="44">
        <v>906</v>
      </c>
      <c r="F726" s="44" t="s">
        <v>144</v>
      </c>
      <c r="G726" s="62">
        <v>1400023210</v>
      </c>
      <c r="H726" s="56" t="s">
        <v>170</v>
      </c>
      <c r="I726" s="56"/>
      <c r="J726" s="57">
        <f>SUMIFS(техфайл!$H$7:$H$4325,техфайл!$D$7:$D$4325,F726,техфайл!$E$7:$E$4325,G726,техфайл!$F$7:$F$4325,H726,техфайл!$A$7:$A$4325,A726)</f>
        <v>0</v>
      </c>
      <c r="K726" s="57"/>
      <c r="L726" s="56">
        <v>213</v>
      </c>
      <c r="M726" s="89" t="s">
        <v>173</v>
      </c>
      <c r="N726" s="57">
        <f>SUMIFS(техфайл!$H$7:$H$4325,техфайл!$D$7:$D$4325,F726,техфайл!$E$7:$E$4325,G726,техфайл!$F$7:$F$4325,H726,техфайл!$G$7:$G$4325,L726,техфайл!$A$7:$A$4325,A726,техфайл!$K$7:$K$4325,M726)</f>
        <v>0</v>
      </c>
      <c r="O726" s="43"/>
      <c r="P726" s="56" t="str">
        <f t="shared" si="42"/>
        <v>90607011400023210119</v>
      </c>
    </row>
    <row r="727" spans="1:16" hidden="1" x14ac:dyDescent="0.3">
      <c r="A727" s="82">
        <v>35063698</v>
      </c>
      <c r="B727" s="191"/>
      <c r="C727" s="191"/>
      <c r="D727" s="191"/>
      <c r="E727" s="44">
        <v>906</v>
      </c>
      <c r="F727" s="44" t="s">
        <v>144</v>
      </c>
      <c r="G727" s="62">
        <v>1400023210</v>
      </c>
      <c r="H727" s="56">
        <v>244</v>
      </c>
      <c r="I727" s="56"/>
      <c r="J727" s="57">
        <f>SUMIFS(техфайл!$H$7:$H$4325,техфайл!$D$7:$D$4325,F727,техфайл!$E$7:$E$4325,G727,техфайл!$F$7:$F$4325,H727,техфайл!$A$7:$A$4325,A727)</f>
        <v>0</v>
      </c>
      <c r="K727" s="57"/>
      <c r="L727" s="56">
        <v>221</v>
      </c>
      <c r="M727" s="89" t="s">
        <v>131</v>
      </c>
      <c r="N727" s="57">
        <f>SUMIFS(техфайл!$H$7:$H$4325,техфайл!$D$7:$D$4325,F727,техфайл!$E$7:$E$4325,G727,техфайл!$F$7:$F$4325,H727,техфайл!$G$7:$G$4325,L727,техфайл!$A$7:$A$4325,A727,техфайл!$K$7:$K$4325,M727)</f>
        <v>0</v>
      </c>
      <c r="O727" s="43"/>
      <c r="P727" s="56" t="str">
        <f t="shared" si="42"/>
        <v>90607011400023210244</v>
      </c>
    </row>
    <row r="728" spans="1:16" hidden="1" x14ac:dyDescent="0.3">
      <c r="A728" s="82">
        <v>35063698</v>
      </c>
      <c r="B728" s="191"/>
      <c r="C728" s="191"/>
      <c r="D728" s="191"/>
      <c r="E728" s="44">
        <v>906</v>
      </c>
      <c r="F728" s="44" t="s">
        <v>144</v>
      </c>
      <c r="G728" s="62">
        <v>1400023210</v>
      </c>
      <c r="H728" s="56">
        <v>247</v>
      </c>
      <c r="I728" s="56"/>
      <c r="J728" s="57">
        <f>SUMIFS(техфайл!$H$7:$H$4325,техфайл!$D$7:$D$4325,F728,техфайл!$E$7:$E$4325,G728,техфайл!$F$7:$F$4325,H728,техфайл!$A$7:$A$4325,A728)</f>
        <v>0</v>
      </c>
      <c r="K728" s="57"/>
      <c r="L728" s="56">
        <v>223</v>
      </c>
      <c r="M728" s="89" t="s">
        <v>132</v>
      </c>
      <c r="N728" s="57">
        <f>SUMIFS(техфайл!$H$7:$H$4325,техфайл!$D$7:$D$4325,F728,техфайл!$E$7:$E$4325,G728,техфайл!$F$7:$F$4325,H728,техфайл!$G$7:$G$4325,L728,техфайл!$A$7:$A$4325,A728,техфайл!$K$7:$K$4325,M728)</f>
        <v>0</v>
      </c>
      <c r="O728" s="43"/>
      <c r="P728" s="56" t="str">
        <f t="shared" si="42"/>
        <v>90607011400023210247</v>
      </c>
    </row>
    <row r="729" spans="1:16" hidden="1" x14ac:dyDescent="0.3">
      <c r="A729" s="82">
        <v>35063698</v>
      </c>
      <c r="B729" s="191"/>
      <c r="C729" s="191"/>
      <c r="D729" s="191"/>
      <c r="E729" s="44">
        <v>906</v>
      </c>
      <c r="F729" s="44" t="s">
        <v>144</v>
      </c>
      <c r="G729" s="62">
        <v>1400023210</v>
      </c>
      <c r="H729" s="56">
        <v>244</v>
      </c>
      <c r="I729" s="56"/>
      <c r="J729" s="57"/>
      <c r="K729" s="57"/>
      <c r="L729" s="56">
        <v>223</v>
      </c>
      <c r="M729" s="89" t="s">
        <v>133</v>
      </c>
      <c r="N729" s="57">
        <f>SUMIFS(техфайл!$H$7:$H$4325,техфайл!$D$7:$D$4325,F729,техфайл!$E$7:$E$4325,G729,техфайл!$F$7:$F$4325,H729,техфайл!$G$7:$G$4325,L729,техфайл!$A$7:$A$4325,A729,техфайл!$K$7:$K$4325,M729)</f>
        <v>0</v>
      </c>
      <c r="O729" s="43"/>
      <c r="P729" s="56" t="str">
        <f t="shared" si="42"/>
        <v>90607011400023210244</v>
      </c>
    </row>
    <row r="730" spans="1:16" hidden="1" x14ac:dyDescent="0.3">
      <c r="A730" s="82">
        <v>35063698</v>
      </c>
      <c r="B730" s="191"/>
      <c r="C730" s="191"/>
      <c r="D730" s="191"/>
      <c r="E730" s="44">
        <v>906</v>
      </c>
      <c r="F730" s="44" t="s">
        <v>144</v>
      </c>
      <c r="G730" s="62">
        <v>1400023210</v>
      </c>
      <c r="H730" s="56">
        <v>247</v>
      </c>
      <c r="I730" s="56"/>
      <c r="J730" s="57"/>
      <c r="K730" s="57"/>
      <c r="L730" s="56">
        <v>223</v>
      </c>
      <c r="M730" s="89" t="s">
        <v>134</v>
      </c>
      <c r="N730" s="57">
        <f>SUMIFS(техфайл!$H$7:$H$4325,техфайл!$D$7:$D$4325,F730,техфайл!$E$7:$E$4325,G730,техфайл!$F$7:$F$4325,H730,техфайл!$G$7:$G$4325,L730,техфайл!$A$7:$A$4325,A730,техфайл!$K$7:$K$4325,M730)</f>
        <v>0</v>
      </c>
      <c r="O730" s="43"/>
      <c r="P730" s="56" t="str">
        <f t="shared" si="42"/>
        <v>90607011400023210247</v>
      </c>
    </row>
    <row r="731" spans="1:16" hidden="1" x14ac:dyDescent="0.3">
      <c r="A731" s="82">
        <v>35063698</v>
      </c>
      <c r="B731" s="191"/>
      <c r="C731" s="191"/>
      <c r="D731" s="191"/>
      <c r="E731" s="44">
        <v>906</v>
      </c>
      <c r="F731" s="44" t="s">
        <v>144</v>
      </c>
      <c r="G731" s="62">
        <v>1400023210</v>
      </c>
      <c r="H731" s="56">
        <v>247</v>
      </c>
      <c r="I731" s="56"/>
      <c r="J731" s="57"/>
      <c r="K731" s="57"/>
      <c r="L731" s="56">
        <v>223</v>
      </c>
      <c r="M731" s="89" t="s">
        <v>135</v>
      </c>
      <c r="N731" s="57">
        <f>SUMIFS(техфайл!$H$7:$H$4325,техфайл!$D$7:$D$4325,F731,техфайл!$E$7:$E$4325,G731,техфайл!$F$7:$F$4325,H731,техфайл!$G$7:$G$4325,L731,техфайл!$A$7:$A$4325,A731,техфайл!$K$7:$K$4325,M731)</f>
        <v>0</v>
      </c>
      <c r="O731" s="43"/>
      <c r="P731" s="56" t="str">
        <f t="shared" si="42"/>
        <v>90607011400023210247</v>
      </c>
    </row>
    <row r="732" spans="1:16" hidden="1" x14ac:dyDescent="0.3">
      <c r="A732" s="82">
        <v>35063698</v>
      </c>
      <c r="B732" s="191"/>
      <c r="C732" s="191"/>
      <c r="D732" s="191"/>
      <c r="E732" s="44">
        <v>906</v>
      </c>
      <c r="F732" s="44" t="s">
        <v>144</v>
      </c>
      <c r="G732" s="62">
        <v>1400023210</v>
      </c>
      <c r="H732" s="56">
        <v>244</v>
      </c>
      <c r="I732" s="56"/>
      <c r="J732" s="57"/>
      <c r="K732" s="57"/>
      <c r="L732" s="56">
        <v>225</v>
      </c>
      <c r="M732" s="89" t="s">
        <v>131</v>
      </c>
      <c r="N732" s="57">
        <f>SUMIFS(техфайл!$H$7:$H$4325,техфайл!$D$7:$D$4325,F732,техфайл!$E$7:$E$4325,G732,техфайл!$F$7:$F$4325,H732,техфайл!$G$7:$G$4325,L732,техфайл!$A$7:$A$4325,A732,техфайл!$K$7:$K$4325,M732)</f>
        <v>0</v>
      </c>
      <c r="O732" s="43"/>
      <c r="P732" s="56" t="str">
        <f t="shared" si="42"/>
        <v>90607011400023210244</v>
      </c>
    </row>
    <row r="733" spans="1:16" hidden="1" x14ac:dyDescent="0.3">
      <c r="A733" s="82">
        <v>35063698</v>
      </c>
      <c r="B733" s="191"/>
      <c r="C733" s="191"/>
      <c r="D733" s="191"/>
      <c r="E733" s="44">
        <v>906</v>
      </c>
      <c r="F733" s="44" t="s">
        <v>144</v>
      </c>
      <c r="G733" s="62">
        <v>1400023210</v>
      </c>
      <c r="H733" s="56">
        <v>244</v>
      </c>
      <c r="I733" s="56"/>
      <c r="J733" s="57"/>
      <c r="K733" s="57"/>
      <c r="L733" s="56">
        <v>226</v>
      </c>
      <c r="M733" s="89" t="s">
        <v>131</v>
      </c>
      <c r="N733" s="57">
        <f>SUMIFS(техфайл!$H$7:$H$4325,техфайл!$D$7:$D$4325,F733,техфайл!$E$7:$E$4325,G733,техфайл!$F$7:$F$4325,H733,техфайл!$G$7:$G$4325,L733,техфайл!$A$7:$A$4325,A733,техфайл!$K$7:$K$4325,M733)</f>
        <v>0</v>
      </c>
      <c r="O733" s="43"/>
      <c r="P733" s="56" t="str">
        <f t="shared" si="42"/>
        <v>90607011400023210244</v>
      </c>
    </row>
    <row r="734" spans="1:16" hidden="1" x14ac:dyDescent="0.3">
      <c r="A734" s="82">
        <v>35063698</v>
      </c>
      <c r="B734" s="191"/>
      <c r="C734" s="191"/>
      <c r="D734" s="191"/>
      <c r="E734" s="44">
        <v>906</v>
      </c>
      <c r="F734" s="44" t="s">
        <v>144</v>
      </c>
      <c r="G734" s="62">
        <v>1400023210</v>
      </c>
      <c r="H734" s="56">
        <v>244</v>
      </c>
      <c r="I734" s="56"/>
      <c r="J734" s="57"/>
      <c r="K734" s="57"/>
      <c r="L734" s="56">
        <v>310</v>
      </c>
      <c r="M734" s="89" t="s">
        <v>136</v>
      </c>
      <c r="N734" s="57">
        <f>SUMIFS(техфайл!$H$7:$H$4325,техфайл!$D$7:$D$4325,F734,техфайл!$E$7:$E$4325,G734,техфайл!$F$7:$F$4325,H734,техфайл!$G$7:$G$4325,L734,техфайл!$A$7:$A$4325,A734,техфайл!$K$7:$K$4325,M734)</f>
        <v>0</v>
      </c>
      <c r="O734" s="43"/>
      <c r="P734" s="56" t="str">
        <f t="shared" si="42"/>
        <v>90607011400023210244</v>
      </c>
    </row>
    <row r="735" spans="1:16" hidden="1" x14ac:dyDescent="0.3">
      <c r="A735" s="82">
        <v>35063698</v>
      </c>
      <c r="B735" s="191"/>
      <c r="C735" s="191"/>
      <c r="D735" s="191"/>
      <c r="E735" s="44">
        <v>906</v>
      </c>
      <c r="F735" s="44" t="s">
        <v>144</v>
      </c>
      <c r="G735" s="62">
        <v>1400023210</v>
      </c>
      <c r="H735" s="56">
        <v>244</v>
      </c>
      <c r="I735" s="56"/>
      <c r="J735" s="57"/>
      <c r="K735" s="57"/>
      <c r="L735" s="56">
        <v>342</v>
      </c>
      <c r="M735" s="89" t="s">
        <v>137</v>
      </c>
      <c r="N735" s="57">
        <f>SUMIFS(техфайл!$H$7:$H$4325,техфайл!$D$7:$D$4325,F735,техфайл!$E$7:$E$4325,G735,техфайл!$F$7:$F$4325,H735,техфайл!$G$7:$G$4325,L735,техфайл!$A$7:$A$4325,A735,техфайл!$K$7:$K$4325,M735)</f>
        <v>0</v>
      </c>
      <c r="O735" s="43"/>
      <c r="P735" s="56" t="str">
        <f t="shared" si="42"/>
        <v>90607011400023210244</v>
      </c>
    </row>
    <row r="736" spans="1:16" hidden="1" x14ac:dyDescent="0.3">
      <c r="A736" s="82">
        <v>35063698</v>
      </c>
      <c r="B736" s="191"/>
      <c r="C736" s="191"/>
      <c r="D736" s="191"/>
      <c r="E736" s="44">
        <v>906</v>
      </c>
      <c r="F736" s="44" t="s">
        <v>144</v>
      </c>
      <c r="G736" s="62">
        <v>1400023210</v>
      </c>
      <c r="H736" s="56">
        <v>244</v>
      </c>
      <c r="I736" s="56"/>
      <c r="J736" s="57"/>
      <c r="K736" s="57"/>
      <c r="L736" s="56">
        <v>344</v>
      </c>
      <c r="M736" s="89" t="s">
        <v>136</v>
      </c>
      <c r="N736" s="57">
        <f>SUMIFS(техфайл!$H$7:$H$4325,техфайл!$D$7:$D$4325,F736,техфайл!$E$7:$E$4325,G736,техфайл!$F$7:$F$4325,H736,техфайл!$G$7:$G$4325,L736,техфайл!$A$7:$A$4325,A736,техфайл!$K$7:$K$4325,M736)</f>
        <v>0</v>
      </c>
      <c r="O736" s="43"/>
      <c r="P736" s="56" t="str">
        <f t="shared" si="42"/>
        <v>90607011400023210244</v>
      </c>
    </row>
    <row r="737" spans="1:16" hidden="1" x14ac:dyDescent="0.3">
      <c r="A737" s="82">
        <v>35063698</v>
      </c>
      <c r="B737" s="191"/>
      <c r="C737" s="191"/>
      <c r="D737" s="191"/>
      <c r="E737" s="44">
        <v>906</v>
      </c>
      <c r="F737" s="44" t="s">
        <v>144</v>
      </c>
      <c r="G737" s="62">
        <v>1400023210</v>
      </c>
      <c r="H737" s="56">
        <v>244</v>
      </c>
      <c r="I737" s="56"/>
      <c r="J737" s="57"/>
      <c r="K737" s="57"/>
      <c r="L737" s="56">
        <v>346</v>
      </c>
      <c r="M737" s="89" t="s">
        <v>136</v>
      </c>
      <c r="N737" s="57">
        <f>SUMIFS(техфайл!$H$7:$H$4325,техфайл!$D$7:$D$4325,F737,техфайл!$E$7:$E$4325,G737,техфайл!$F$7:$F$4325,H737,техфайл!$G$7:$G$4325,L737,техфайл!$A$7:$A$4325,A737,техфайл!$K$7:$K$4325,M737)</f>
        <v>0</v>
      </c>
      <c r="O737" s="43"/>
      <c r="P737" s="56" t="str">
        <f t="shared" si="42"/>
        <v>90607011400023210244</v>
      </c>
    </row>
    <row r="738" spans="1:16" hidden="1" x14ac:dyDescent="0.3">
      <c r="A738" s="82">
        <v>35063698</v>
      </c>
      <c r="B738" s="191"/>
      <c r="C738" s="191"/>
      <c r="D738" s="191"/>
      <c r="E738" s="44">
        <v>906</v>
      </c>
      <c r="F738" s="44" t="s">
        <v>144</v>
      </c>
      <c r="G738" s="62">
        <v>1400023210</v>
      </c>
      <c r="H738" s="56">
        <v>851</v>
      </c>
      <c r="I738" s="56"/>
      <c r="J738" s="57">
        <f>SUMIFS(техфайл!$H$7:$H$4325,техфайл!$D$7:$D$4325,F738,техфайл!$E$7:$E$4325,G738,техфайл!$F$7:$F$4325,H738,техфайл!$A$7:$A$4325,A738)</f>
        <v>0</v>
      </c>
      <c r="K738" s="57"/>
      <c r="L738" s="56">
        <v>291</v>
      </c>
      <c r="M738" s="89" t="s">
        <v>138</v>
      </c>
      <c r="N738" s="57">
        <f>SUMIFS(техфайл!$H$7:$H$4325,техфайл!$D$7:$D$4325,F738,техфайл!$E$7:$E$4325,G738,техфайл!$F$7:$F$4325,H738,техфайл!$G$7:$G$4325,L738,техфайл!$A$7:$A$4325,A738,техфайл!$K$7:$K$4325,M738)</f>
        <v>0</v>
      </c>
      <c r="O738" s="43"/>
      <c r="P738" s="56" t="str">
        <f t="shared" si="42"/>
        <v>90607011400023210851</v>
      </c>
    </row>
    <row r="739" spans="1:16" hidden="1" x14ac:dyDescent="0.3">
      <c r="A739" s="82">
        <v>35063698</v>
      </c>
      <c r="B739" s="191"/>
      <c r="C739" s="191"/>
      <c r="D739" s="191"/>
      <c r="E739" s="44">
        <v>906</v>
      </c>
      <c r="F739" s="44" t="s">
        <v>174</v>
      </c>
      <c r="G739" s="62">
        <v>1400005000</v>
      </c>
      <c r="H739" s="56">
        <v>112</v>
      </c>
      <c r="I739" s="56"/>
      <c r="J739" s="57">
        <f>SUMIFS(техфайл!$H$7:$H$4325,техфайл!$D$7:$D$4325,F739,техфайл!$E$7:$E$4325,G739,техфайл!$F$7:$F$4325,H739,техфайл!$A$7:$A$4325,A739)</f>
        <v>0</v>
      </c>
      <c r="K739" s="57"/>
      <c r="L739" s="56">
        <v>212</v>
      </c>
      <c r="M739" s="89" t="s">
        <v>175</v>
      </c>
      <c r="N739" s="57">
        <f>SUMIFS(техфайл!$H$7:$H$4325,техфайл!$D$7:$D$4325,F739,техфайл!$E$7:$E$4325,G739,техфайл!$F$7:$F$4325,H739,техфайл!$G$7:$G$4325,L739,техфайл!$A$7:$A$4325,A739,техфайл!$K$7:$K$4325,M739)</f>
        <v>0</v>
      </c>
      <c r="O739" s="43"/>
      <c r="P739" s="56" t="str">
        <f t="shared" si="42"/>
        <v>90607051400005000112</v>
      </c>
    </row>
    <row r="740" spans="1:16" hidden="1" x14ac:dyDescent="0.3">
      <c r="A740" s="82">
        <v>35063698</v>
      </c>
      <c r="B740" s="192"/>
      <c r="C740" s="192"/>
      <c r="D740" s="192"/>
      <c r="E740" s="44">
        <v>906</v>
      </c>
      <c r="F740" s="44" t="s">
        <v>174</v>
      </c>
      <c r="G740" s="62">
        <v>1400005000</v>
      </c>
      <c r="H740" s="56">
        <v>244</v>
      </c>
      <c r="I740" s="56"/>
      <c r="J740" s="57">
        <f>SUMIFS(техфайл!$H$7:$H$4325,техфайл!$D$7:$D$4325,F740,техфайл!$E$7:$E$4325,G740,техфайл!$F$7:$F$4325,H740,техфайл!$A$7:$A$4325,A740)</f>
        <v>0</v>
      </c>
      <c r="K740" s="57"/>
      <c r="L740" s="56">
        <v>226</v>
      </c>
      <c r="M740" s="89" t="s">
        <v>175</v>
      </c>
      <c r="N740" s="57">
        <f>SUMIFS(техфайл!$H$7:$H$4325,техфайл!$D$7:$D$4325,F740,техфайл!$E$7:$E$4325,G740,техфайл!$F$7:$F$4325,H740,техфайл!$G$7:$G$4325,L740,техфайл!$A$7:$A$4325,A740,техфайл!$K$7:$K$4325,M740)</f>
        <v>0</v>
      </c>
      <c r="O740" s="43"/>
      <c r="P740" s="56" t="str">
        <f t="shared" si="42"/>
        <v>90607051400005000244</v>
      </c>
    </row>
    <row r="741" spans="1:16" ht="18.75" hidden="1" customHeight="1" x14ac:dyDescent="0.3">
      <c r="A741" s="82">
        <v>35626814</v>
      </c>
      <c r="B741" s="190" t="s">
        <v>516</v>
      </c>
      <c r="C741" s="190" t="s">
        <v>391</v>
      </c>
      <c r="D741" s="190" t="str">
        <f>VLOOKUP($A741, Учреждения!$B$4:$F$292, 3, FALSE)</f>
        <v xml:space="preserve">ГКДОУ "ДЕТСКИЙ САД № 138 "БАРВИНОК" Г.О. ГОРЛОВКА" ДНР
</v>
      </c>
      <c r="E741" s="81" t="s">
        <v>140</v>
      </c>
      <c r="F741" s="81" t="s">
        <v>140</v>
      </c>
      <c r="G741" s="81" t="s">
        <v>140</v>
      </c>
      <c r="H741" s="81" t="s">
        <v>140</v>
      </c>
      <c r="I741" s="81" t="s">
        <v>140</v>
      </c>
      <c r="J741" s="81" t="s">
        <v>140</v>
      </c>
      <c r="K741" s="80">
        <f>SUM(J742:J757)</f>
        <v>0</v>
      </c>
      <c r="L741" s="56"/>
      <c r="M741" s="89"/>
      <c r="N741" s="57"/>
      <c r="O741" s="43"/>
      <c r="P741" s="85"/>
    </row>
    <row r="742" spans="1:16" ht="18.75" hidden="1" customHeight="1" x14ac:dyDescent="0.3">
      <c r="A742" s="82">
        <v>35626814</v>
      </c>
      <c r="B742" s="191"/>
      <c r="C742" s="191"/>
      <c r="D742" s="191"/>
      <c r="E742" s="44">
        <v>906</v>
      </c>
      <c r="F742" s="44" t="s">
        <v>144</v>
      </c>
      <c r="G742" s="62">
        <v>1400023210</v>
      </c>
      <c r="H742" s="56" t="s">
        <v>168</v>
      </c>
      <c r="I742" s="56"/>
      <c r="J742" s="57">
        <f>SUMIFS(техфайл!$H$7:$H$4325,техфайл!$D$7:$D$4325,F742,техфайл!$E$7:$E$4325,G742,техфайл!$F$7:$F$4325,H742,техфайл!$A$7:$A$4325,A742)</f>
        <v>0</v>
      </c>
      <c r="K742" s="57"/>
      <c r="L742" s="56">
        <v>211</v>
      </c>
      <c r="M742" s="89" t="s">
        <v>172</v>
      </c>
      <c r="N742" s="57">
        <f>SUMIFS(техфайл!$H$7:$H$4325,техфайл!$D$7:$D$4325,F742,техфайл!$E$7:$E$4325,G742,техфайл!$F$7:$F$4325,H742,техфайл!$G$7:$G$4325,L742,техфайл!$A$7:$A$4325,A742,техфайл!$K$7:$K$4325,M742)+SUMIFS(техфайл!$H$7:$H$4325,техфайл!$D$7:$D$4325,F742,техфайл!$E$7:$E$4325,G742,техфайл!$F$7:$F$4325,H742,техфайл!$G$7:$G$4325,266,техфайл!$A$7:$A$4325,A742,техфайл!$K$7:$K$4325,M742)</f>
        <v>0</v>
      </c>
      <c r="O742" s="43"/>
      <c r="P742" s="56" t="str">
        <f t="shared" ref="P742:P757" si="43">E742&amp;F742&amp;SUBSTITUTE(G742," ","")&amp;H742</f>
        <v>90607011400023210111</v>
      </c>
    </row>
    <row r="743" spans="1:16" hidden="1" x14ac:dyDescent="0.3">
      <c r="A743" s="82">
        <v>35626814</v>
      </c>
      <c r="B743" s="191"/>
      <c r="C743" s="191"/>
      <c r="D743" s="191"/>
      <c r="E743" s="44">
        <v>906</v>
      </c>
      <c r="F743" s="44" t="s">
        <v>144</v>
      </c>
      <c r="G743" s="62">
        <v>1400023210</v>
      </c>
      <c r="H743" s="56" t="s">
        <v>170</v>
      </c>
      <c r="I743" s="56"/>
      <c r="J743" s="57">
        <f>SUMIFS(техфайл!$H$7:$H$4325,техфайл!$D$7:$D$4325,F743,техфайл!$E$7:$E$4325,G743,техфайл!$F$7:$F$4325,H743,техфайл!$A$7:$A$4325,A743)</f>
        <v>0</v>
      </c>
      <c r="K743" s="57"/>
      <c r="L743" s="56">
        <v>213</v>
      </c>
      <c r="M743" s="89" t="s">
        <v>173</v>
      </c>
      <c r="N743" s="57">
        <f>SUMIFS(техфайл!$H$7:$H$4325,техфайл!$D$7:$D$4325,F743,техфайл!$E$7:$E$4325,G743,техфайл!$F$7:$F$4325,H743,техфайл!$G$7:$G$4325,L743,техфайл!$A$7:$A$4325,A743,техфайл!$K$7:$K$4325,M743)</f>
        <v>0</v>
      </c>
      <c r="O743" s="43"/>
      <c r="P743" s="56" t="str">
        <f t="shared" si="43"/>
        <v>90607011400023210119</v>
      </c>
    </row>
    <row r="744" spans="1:16" hidden="1" x14ac:dyDescent="0.3">
      <c r="A744" s="82">
        <v>35626814</v>
      </c>
      <c r="B744" s="191"/>
      <c r="C744" s="191"/>
      <c r="D744" s="191"/>
      <c r="E744" s="44">
        <v>906</v>
      </c>
      <c r="F744" s="44" t="s">
        <v>144</v>
      </c>
      <c r="G744" s="62">
        <v>1400023210</v>
      </c>
      <c r="H744" s="56">
        <v>244</v>
      </c>
      <c r="I744" s="56"/>
      <c r="J744" s="57">
        <f>SUMIFS(техфайл!$H$7:$H$4325,техфайл!$D$7:$D$4325,F744,техфайл!$E$7:$E$4325,G744,техфайл!$F$7:$F$4325,H744,техфайл!$A$7:$A$4325,A744)</f>
        <v>0</v>
      </c>
      <c r="K744" s="57"/>
      <c r="L744" s="56">
        <v>221</v>
      </c>
      <c r="M744" s="89" t="s">
        <v>131</v>
      </c>
      <c r="N744" s="57">
        <f>SUMIFS(техфайл!$H$7:$H$4325,техфайл!$D$7:$D$4325,F744,техфайл!$E$7:$E$4325,G744,техфайл!$F$7:$F$4325,H744,техфайл!$G$7:$G$4325,L744,техфайл!$A$7:$A$4325,A744,техфайл!$K$7:$K$4325,M744)</f>
        <v>0</v>
      </c>
      <c r="O744" s="43"/>
      <c r="P744" s="56" t="str">
        <f t="shared" si="43"/>
        <v>90607011400023210244</v>
      </c>
    </row>
    <row r="745" spans="1:16" hidden="1" x14ac:dyDescent="0.3">
      <c r="A745" s="82">
        <v>35626814</v>
      </c>
      <c r="B745" s="191"/>
      <c r="C745" s="191"/>
      <c r="D745" s="191"/>
      <c r="E745" s="44">
        <v>906</v>
      </c>
      <c r="F745" s="44" t="s">
        <v>144</v>
      </c>
      <c r="G745" s="62">
        <v>1400023210</v>
      </c>
      <c r="H745" s="56">
        <v>247</v>
      </c>
      <c r="I745" s="56"/>
      <c r="J745" s="57">
        <f>SUMIFS(техфайл!$H$7:$H$4325,техфайл!$D$7:$D$4325,F745,техфайл!$E$7:$E$4325,G745,техфайл!$F$7:$F$4325,H745,техфайл!$A$7:$A$4325,A745)</f>
        <v>0</v>
      </c>
      <c r="K745" s="57"/>
      <c r="L745" s="56">
        <v>223</v>
      </c>
      <c r="M745" s="89" t="s">
        <v>132</v>
      </c>
      <c r="N745" s="57">
        <f>SUMIFS(техфайл!$H$7:$H$4325,техфайл!$D$7:$D$4325,F745,техфайл!$E$7:$E$4325,G745,техфайл!$F$7:$F$4325,H745,техфайл!$G$7:$G$4325,L745,техфайл!$A$7:$A$4325,A745,техфайл!$K$7:$K$4325,M745)</f>
        <v>0</v>
      </c>
      <c r="O745" s="43"/>
      <c r="P745" s="56" t="str">
        <f t="shared" si="43"/>
        <v>90607011400023210247</v>
      </c>
    </row>
    <row r="746" spans="1:16" hidden="1" x14ac:dyDescent="0.3">
      <c r="A746" s="82">
        <v>35626814</v>
      </c>
      <c r="B746" s="191"/>
      <c r="C746" s="191"/>
      <c r="D746" s="191"/>
      <c r="E746" s="44">
        <v>906</v>
      </c>
      <c r="F746" s="44" t="s">
        <v>144</v>
      </c>
      <c r="G746" s="62">
        <v>1400023210</v>
      </c>
      <c r="H746" s="56">
        <v>244</v>
      </c>
      <c r="I746" s="56"/>
      <c r="J746" s="57"/>
      <c r="K746" s="57"/>
      <c r="L746" s="56">
        <v>223</v>
      </c>
      <c r="M746" s="89" t="s">
        <v>133</v>
      </c>
      <c r="N746" s="57">
        <f>SUMIFS(техфайл!$H$7:$H$4325,техфайл!$D$7:$D$4325,F746,техфайл!$E$7:$E$4325,G746,техфайл!$F$7:$F$4325,H746,техфайл!$G$7:$G$4325,L746,техфайл!$A$7:$A$4325,A746,техфайл!$K$7:$K$4325,M746)</f>
        <v>0</v>
      </c>
      <c r="O746" s="43"/>
      <c r="P746" s="56" t="str">
        <f t="shared" si="43"/>
        <v>90607011400023210244</v>
      </c>
    </row>
    <row r="747" spans="1:16" hidden="1" x14ac:dyDescent="0.3">
      <c r="A747" s="82">
        <v>35626814</v>
      </c>
      <c r="B747" s="191"/>
      <c r="C747" s="191"/>
      <c r="D747" s="191"/>
      <c r="E747" s="44">
        <v>906</v>
      </c>
      <c r="F747" s="44" t="s">
        <v>144</v>
      </c>
      <c r="G747" s="62">
        <v>1400023210</v>
      </c>
      <c r="H747" s="56">
        <v>247</v>
      </c>
      <c r="I747" s="56"/>
      <c r="J747" s="57"/>
      <c r="K747" s="57"/>
      <c r="L747" s="56">
        <v>223</v>
      </c>
      <c r="M747" s="89" t="s">
        <v>134</v>
      </c>
      <c r="N747" s="57">
        <f>SUMIFS(техфайл!$H$7:$H$4325,техфайл!$D$7:$D$4325,F747,техфайл!$E$7:$E$4325,G747,техфайл!$F$7:$F$4325,H747,техфайл!$G$7:$G$4325,L747,техфайл!$A$7:$A$4325,A747,техфайл!$K$7:$K$4325,M747)</f>
        <v>0</v>
      </c>
      <c r="O747" s="43"/>
      <c r="P747" s="56" t="str">
        <f t="shared" si="43"/>
        <v>90607011400023210247</v>
      </c>
    </row>
    <row r="748" spans="1:16" hidden="1" x14ac:dyDescent="0.3">
      <c r="A748" s="82">
        <v>35626814</v>
      </c>
      <c r="B748" s="191"/>
      <c r="C748" s="191"/>
      <c r="D748" s="191"/>
      <c r="E748" s="44">
        <v>906</v>
      </c>
      <c r="F748" s="44" t="s">
        <v>144</v>
      </c>
      <c r="G748" s="62">
        <v>1400023210</v>
      </c>
      <c r="H748" s="56">
        <v>247</v>
      </c>
      <c r="I748" s="56"/>
      <c r="J748" s="57"/>
      <c r="K748" s="57"/>
      <c r="L748" s="56">
        <v>223</v>
      </c>
      <c r="M748" s="89" t="s">
        <v>135</v>
      </c>
      <c r="N748" s="57">
        <f>SUMIFS(техфайл!$H$7:$H$4325,техфайл!$D$7:$D$4325,F748,техфайл!$E$7:$E$4325,G748,техфайл!$F$7:$F$4325,H748,техфайл!$G$7:$G$4325,L748,техфайл!$A$7:$A$4325,A748,техфайл!$K$7:$K$4325,M748)</f>
        <v>0</v>
      </c>
      <c r="O748" s="43"/>
      <c r="P748" s="56" t="str">
        <f t="shared" si="43"/>
        <v>90607011400023210247</v>
      </c>
    </row>
    <row r="749" spans="1:16" hidden="1" x14ac:dyDescent="0.3">
      <c r="A749" s="82">
        <v>35626814</v>
      </c>
      <c r="B749" s="191"/>
      <c r="C749" s="191"/>
      <c r="D749" s="191"/>
      <c r="E749" s="44">
        <v>906</v>
      </c>
      <c r="F749" s="44" t="s">
        <v>144</v>
      </c>
      <c r="G749" s="62">
        <v>1400023210</v>
      </c>
      <c r="H749" s="56">
        <v>244</v>
      </c>
      <c r="I749" s="56"/>
      <c r="J749" s="57"/>
      <c r="K749" s="57"/>
      <c r="L749" s="56">
        <v>225</v>
      </c>
      <c r="M749" s="89" t="s">
        <v>131</v>
      </c>
      <c r="N749" s="57">
        <f>SUMIFS(техфайл!$H$7:$H$4325,техфайл!$D$7:$D$4325,F749,техфайл!$E$7:$E$4325,G749,техфайл!$F$7:$F$4325,H749,техфайл!$G$7:$G$4325,L749,техфайл!$A$7:$A$4325,A749,техфайл!$K$7:$K$4325,M749)</f>
        <v>0</v>
      </c>
      <c r="O749" s="43"/>
      <c r="P749" s="56" t="str">
        <f t="shared" si="43"/>
        <v>90607011400023210244</v>
      </c>
    </row>
    <row r="750" spans="1:16" hidden="1" x14ac:dyDescent="0.3">
      <c r="A750" s="82">
        <v>35626814</v>
      </c>
      <c r="B750" s="191"/>
      <c r="C750" s="191"/>
      <c r="D750" s="191"/>
      <c r="E750" s="44">
        <v>906</v>
      </c>
      <c r="F750" s="44" t="s">
        <v>144</v>
      </c>
      <c r="G750" s="62">
        <v>1400023210</v>
      </c>
      <c r="H750" s="56">
        <v>244</v>
      </c>
      <c r="I750" s="56"/>
      <c r="J750" s="57"/>
      <c r="K750" s="57"/>
      <c r="L750" s="56">
        <v>226</v>
      </c>
      <c r="M750" s="89" t="s">
        <v>131</v>
      </c>
      <c r="N750" s="57">
        <f>SUMIFS(техфайл!$H$7:$H$4325,техфайл!$D$7:$D$4325,F750,техфайл!$E$7:$E$4325,G750,техфайл!$F$7:$F$4325,H750,техфайл!$G$7:$G$4325,L750,техфайл!$A$7:$A$4325,A750,техфайл!$K$7:$K$4325,M750)</f>
        <v>0</v>
      </c>
      <c r="O750" s="43"/>
      <c r="P750" s="56" t="str">
        <f t="shared" si="43"/>
        <v>90607011400023210244</v>
      </c>
    </row>
    <row r="751" spans="1:16" hidden="1" x14ac:dyDescent="0.3">
      <c r="A751" s="82">
        <v>35626814</v>
      </c>
      <c r="B751" s="191"/>
      <c r="C751" s="191"/>
      <c r="D751" s="191"/>
      <c r="E751" s="44">
        <v>906</v>
      </c>
      <c r="F751" s="44" t="s">
        <v>144</v>
      </c>
      <c r="G751" s="62">
        <v>1400023210</v>
      </c>
      <c r="H751" s="56">
        <v>244</v>
      </c>
      <c r="I751" s="56"/>
      <c r="J751" s="57"/>
      <c r="K751" s="57"/>
      <c r="L751" s="56">
        <v>310</v>
      </c>
      <c r="M751" s="89" t="s">
        <v>136</v>
      </c>
      <c r="N751" s="57">
        <f>SUMIFS(техфайл!$H$7:$H$4325,техфайл!$D$7:$D$4325,F751,техфайл!$E$7:$E$4325,G751,техфайл!$F$7:$F$4325,H751,техфайл!$G$7:$G$4325,L751,техфайл!$A$7:$A$4325,A751,техфайл!$K$7:$K$4325,M751)</f>
        <v>0</v>
      </c>
      <c r="O751" s="43"/>
      <c r="P751" s="56" t="str">
        <f t="shared" si="43"/>
        <v>90607011400023210244</v>
      </c>
    </row>
    <row r="752" spans="1:16" hidden="1" x14ac:dyDescent="0.3">
      <c r="A752" s="82">
        <v>35626814</v>
      </c>
      <c r="B752" s="191"/>
      <c r="C752" s="191"/>
      <c r="D752" s="191"/>
      <c r="E752" s="44">
        <v>906</v>
      </c>
      <c r="F752" s="44" t="s">
        <v>144</v>
      </c>
      <c r="G752" s="62">
        <v>1400023210</v>
      </c>
      <c r="H752" s="56">
        <v>244</v>
      </c>
      <c r="I752" s="56"/>
      <c r="J752" s="57"/>
      <c r="K752" s="57"/>
      <c r="L752" s="56">
        <v>342</v>
      </c>
      <c r="M752" s="89" t="s">
        <v>137</v>
      </c>
      <c r="N752" s="57">
        <f>SUMIFS(техфайл!$H$7:$H$4325,техфайл!$D$7:$D$4325,F752,техфайл!$E$7:$E$4325,G752,техфайл!$F$7:$F$4325,H752,техфайл!$G$7:$G$4325,L752,техфайл!$A$7:$A$4325,A752,техфайл!$K$7:$K$4325,M752)</f>
        <v>0</v>
      </c>
      <c r="O752" s="43"/>
      <c r="P752" s="56" t="str">
        <f t="shared" si="43"/>
        <v>90607011400023210244</v>
      </c>
    </row>
    <row r="753" spans="1:16" hidden="1" x14ac:dyDescent="0.3">
      <c r="A753" s="82">
        <v>35626814</v>
      </c>
      <c r="B753" s="191"/>
      <c r="C753" s="191"/>
      <c r="D753" s="191"/>
      <c r="E753" s="44">
        <v>906</v>
      </c>
      <c r="F753" s="44" t="s">
        <v>144</v>
      </c>
      <c r="G753" s="62">
        <v>1400023210</v>
      </c>
      <c r="H753" s="56">
        <v>244</v>
      </c>
      <c r="I753" s="56"/>
      <c r="J753" s="57"/>
      <c r="K753" s="57"/>
      <c r="L753" s="56">
        <v>344</v>
      </c>
      <c r="M753" s="89" t="s">
        <v>136</v>
      </c>
      <c r="N753" s="57">
        <f>SUMIFS(техфайл!$H$7:$H$4325,техфайл!$D$7:$D$4325,F753,техфайл!$E$7:$E$4325,G753,техфайл!$F$7:$F$4325,H753,техфайл!$G$7:$G$4325,L753,техфайл!$A$7:$A$4325,A753,техфайл!$K$7:$K$4325,M753)</f>
        <v>0</v>
      </c>
      <c r="O753" s="43"/>
      <c r="P753" s="56" t="str">
        <f t="shared" si="43"/>
        <v>90607011400023210244</v>
      </c>
    </row>
    <row r="754" spans="1:16" hidden="1" x14ac:dyDescent="0.3">
      <c r="A754" s="82">
        <v>35626814</v>
      </c>
      <c r="B754" s="191"/>
      <c r="C754" s="191"/>
      <c r="D754" s="191"/>
      <c r="E754" s="44">
        <v>906</v>
      </c>
      <c r="F754" s="44" t="s">
        <v>144</v>
      </c>
      <c r="G754" s="62">
        <v>1400023210</v>
      </c>
      <c r="H754" s="56">
        <v>244</v>
      </c>
      <c r="I754" s="56"/>
      <c r="J754" s="57"/>
      <c r="K754" s="57"/>
      <c r="L754" s="56">
        <v>346</v>
      </c>
      <c r="M754" s="89" t="s">
        <v>136</v>
      </c>
      <c r="N754" s="57">
        <f>SUMIFS(техфайл!$H$7:$H$4325,техфайл!$D$7:$D$4325,F754,техфайл!$E$7:$E$4325,G754,техфайл!$F$7:$F$4325,H754,техфайл!$G$7:$G$4325,L754,техфайл!$A$7:$A$4325,A754,техфайл!$K$7:$K$4325,M754)</f>
        <v>0</v>
      </c>
      <c r="O754" s="43"/>
      <c r="P754" s="56" t="str">
        <f t="shared" si="43"/>
        <v>90607011400023210244</v>
      </c>
    </row>
    <row r="755" spans="1:16" hidden="1" x14ac:dyDescent="0.3">
      <c r="A755" s="82">
        <v>35626814</v>
      </c>
      <c r="B755" s="191"/>
      <c r="C755" s="191"/>
      <c r="D755" s="191"/>
      <c r="E755" s="44">
        <v>906</v>
      </c>
      <c r="F755" s="44" t="s">
        <v>144</v>
      </c>
      <c r="G755" s="62">
        <v>1400023210</v>
      </c>
      <c r="H755" s="56">
        <v>851</v>
      </c>
      <c r="I755" s="56"/>
      <c r="J755" s="57">
        <f>SUMIFS(техфайл!$H$7:$H$4325,техфайл!$D$7:$D$4325,F755,техфайл!$E$7:$E$4325,G755,техфайл!$F$7:$F$4325,H755,техфайл!$A$7:$A$4325,A755)</f>
        <v>0</v>
      </c>
      <c r="K755" s="57"/>
      <c r="L755" s="56">
        <v>291</v>
      </c>
      <c r="M755" s="89" t="s">
        <v>138</v>
      </c>
      <c r="N755" s="57">
        <f>SUMIFS(техфайл!$H$7:$H$4325,техфайл!$D$7:$D$4325,F755,техфайл!$E$7:$E$4325,G755,техфайл!$F$7:$F$4325,H755,техфайл!$G$7:$G$4325,L755,техфайл!$A$7:$A$4325,A755,техфайл!$K$7:$K$4325,M755)</f>
        <v>0</v>
      </c>
      <c r="O755" s="43"/>
      <c r="P755" s="56" t="str">
        <f t="shared" si="43"/>
        <v>90607011400023210851</v>
      </c>
    </row>
    <row r="756" spans="1:16" hidden="1" x14ac:dyDescent="0.3">
      <c r="A756" s="82">
        <v>35626814</v>
      </c>
      <c r="B756" s="191"/>
      <c r="C756" s="191"/>
      <c r="D756" s="191"/>
      <c r="E756" s="44">
        <v>906</v>
      </c>
      <c r="F756" s="44" t="s">
        <v>174</v>
      </c>
      <c r="G756" s="62">
        <v>1400005000</v>
      </c>
      <c r="H756" s="56">
        <v>112</v>
      </c>
      <c r="I756" s="56"/>
      <c r="J756" s="57">
        <f>SUMIFS(техфайл!$H$7:$H$4325,техфайл!$D$7:$D$4325,F756,техфайл!$E$7:$E$4325,G756,техфайл!$F$7:$F$4325,H756,техфайл!$A$7:$A$4325,A756)</f>
        <v>0</v>
      </c>
      <c r="K756" s="57"/>
      <c r="L756" s="56">
        <v>212</v>
      </c>
      <c r="M756" s="89" t="s">
        <v>175</v>
      </c>
      <c r="N756" s="57">
        <f>SUMIFS(техфайл!$H$7:$H$4325,техфайл!$D$7:$D$4325,F756,техфайл!$E$7:$E$4325,G756,техфайл!$F$7:$F$4325,H756,техфайл!$G$7:$G$4325,L756,техфайл!$A$7:$A$4325,A756,техфайл!$K$7:$K$4325,M756)</f>
        <v>0</v>
      </c>
      <c r="O756" s="43"/>
      <c r="P756" s="56" t="str">
        <f t="shared" si="43"/>
        <v>90607051400005000112</v>
      </c>
    </row>
    <row r="757" spans="1:16" hidden="1" x14ac:dyDescent="0.3">
      <c r="A757" s="82">
        <v>35626814</v>
      </c>
      <c r="B757" s="192"/>
      <c r="C757" s="192"/>
      <c r="D757" s="192"/>
      <c r="E757" s="44">
        <v>906</v>
      </c>
      <c r="F757" s="44" t="s">
        <v>174</v>
      </c>
      <c r="G757" s="62">
        <v>1400005000</v>
      </c>
      <c r="H757" s="56">
        <v>244</v>
      </c>
      <c r="I757" s="56"/>
      <c r="J757" s="57">
        <f>SUMIFS(техфайл!$H$7:$H$4325,техфайл!$D$7:$D$4325,F757,техфайл!$E$7:$E$4325,G757,техфайл!$F$7:$F$4325,H757,техфайл!$A$7:$A$4325,A757)</f>
        <v>0</v>
      </c>
      <c r="K757" s="57"/>
      <c r="L757" s="56">
        <v>226</v>
      </c>
      <c r="M757" s="89" t="s">
        <v>175</v>
      </c>
      <c r="N757" s="57">
        <f>SUMIFS(техфайл!$H$7:$H$4325,техфайл!$D$7:$D$4325,F757,техфайл!$E$7:$E$4325,G757,техфайл!$F$7:$F$4325,H757,техфайл!$G$7:$G$4325,L757,техфайл!$A$7:$A$4325,A757,техфайл!$K$7:$K$4325,M757)</f>
        <v>0</v>
      </c>
      <c r="O757" s="43"/>
      <c r="P757" s="56" t="str">
        <f t="shared" si="43"/>
        <v>90607051400005000244</v>
      </c>
    </row>
    <row r="758" spans="1:16" ht="18.75" hidden="1" customHeight="1" x14ac:dyDescent="0.3">
      <c r="A758" s="82">
        <v>35782933</v>
      </c>
      <c r="B758" s="190" t="s">
        <v>517</v>
      </c>
      <c r="C758" s="190" t="s">
        <v>392</v>
      </c>
      <c r="D758" s="190" t="str">
        <f>VLOOKUP($A758, Учреждения!$B$4:$F$292, 3, FALSE)</f>
        <v xml:space="preserve">ГКДОУ "ДЕТСКИЙ САД № 140 "СОЛНЫШКО" Г.О. ГОРЛОВКА" ДНР
</v>
      </c>
      <c r="E758" s="81" t="s">
        <v>140</v>
      </c>
      <c r="F758" s="81" t="s">
        <v>140</v>
      </c>
      <c r="G758" s="81" t="s">
        <v>140</v>
      </c>
      <c r="H758" s="81" t="s">
        <v>140</v>
      </c>
      <c r="I758" s="81" t="s">
        <v>140</v>
      </c>
      <c r="J758" s="81" t="s">
        <v>140</v>
      </c>
      <c r="K758" s="80">
        <f>SUM(J759:J775)</f>
        <v>0</v>
      </c>
      <c r="L758" s="56"/>
      <c r="M758" s="89"/>
      <c r="N758" s="57"/>
      <c r="O758" s="43"/>
      <c r="P758" s="85"/>
    </row>
    <row r="759" spans="1:16" ht="18.75" hidden="1" customHeight="1" x14ac:dyDescent="0.3">
      <c r="A759" s="82">
        <v>35782933</v>
      </c>
      <c r="B759" s="191"/>
      <c r="C759" s="191"/>
      <c r="D759" s="191"/>
      <c r="E759" s="44">
        <v>906</v>
      </c>
      <c r="F759" s="44" t="s">
        <v>144</v>
      </c>
      <c r="G759" s="62">
        <v>1400023210</v>
      </c>
      <c r="H759" s="56" t="s">
        <v>168</v>
      </c>
      <c r="I759" s="56"/>
      <c r="J759" s="57">
        <f>SUMIFS(техфайл!$H$7:$H$4325,техфайл!$D$7:$D$4325,F759,техфайл!$E$7:$E$4325,G759,техфайл!$F$7:$F$4325,H759,техфайл!$A$7:$A$4325,A759)</f>
        <v>0</v>
      </c>
      <c r="K759" s="57"/>
      <c r="L759" s="56">
        <v>211</v>
      </c>
      <c r="M759" s="89" t="s">
        <v>172</v>
      </c>
      <c r="N759" s="57">
        <f>SUMIFS(техфайл!$H$7:$H$4325,техфайл!$D$7:$D$4325,F759,техфайл!$E$7:$E$4325,G759,техфайл!$F$7:$F$4325,H759,техфайл!$G$7:$G$4325,L759,техфайл!$A$7:$A$4325,A759,техфайл!$K$7:$K$4325,M759)+SUMIFS(техфайл!$H$7:$H$4325,техфайл!$D$7:$D$4325,F759,техфайл!$E$7:$E$4325,G759,техфайл!$F$7:$F$4325,H759,техфайл!$G$7:$G$4325,266,техфайл!$A$7:$A$4325,A759,техфайл!$K$7:$K$4325,M759)</f>
        <v>0</v>
      </c>
      <c r="O759" s="43"/>
      <c r="P759" s="56" t="str">
        <f t="shared" ref="P759:P775" si="44">E759&amp;F759&amp;SUBSTITUTE(G759," ","")&amp;H759</f>
        <v>90607011400023210111</v>
      </c>
    </row>
    <row r="760" spans="1:16" hidden="1" x14ac:dyDescent="0.3">
      <c r="A760" s="82">
        <v>35782933</v>
      </c>
      <c r="B760" s="191"/>
      <c r="C760" s="191"/>
      <c r="D760" s="191"/>
      <c r="E760" s="44">
        <v>906</v>
      </c>
      <c r="F760" s="44" t="s">
        <v>144</v>
      </c>
      <c r="G760" s="62">
        <v>1400023210</v>
      </c>
      <c r="H760" s="56" t="s">
        <v>170</v>
      </c>
      <c r="I760" s="56"/>
      <c r="J760" s="57">
        <f>SUMIFS(техфайл!$H$7:$H$4325,техфайл!$D$7:$D$4325,F760,техфайл!$E$7:$E$4325,G760,техфайл!$F$7:$F$4325,H760,техфайл!$A$7:$A$4325,A760)</f>
        <v>0</v>
      </c>
      <c r="K760" s="57"/>
      <c r="L760" s="56">
        <v>213</v>
      </c>
      <c r="M760" s="89" t="s">
        <v>173</v>
      </c>
      <c r="N760" s="57">
        <f>SUMIFS(техфайл!$H$7:$H$4325,техфайл!$D$7:$D$4325,F760,техфайл!$E$7:$E$4325,G760,техфайл!$F$7:$F$4325,H760,техфайл!$G$7:$G$4325,L760,техфайл!$A$7:$A$4325,A760,техфайл!$K$7:$K$4325,M760)</f>
        <v>0</v>
      </c>
      <c r="O760" s="43"/>
      <c r="P760" s="56" t="str">
        <f t="shared" si="44"/>
        <v>90607011400023210119</v>
      </c>
    </row>
    <row r="761" spans="1:16" hidden="1" x14ac:dyDescent="0.3">
      <c r="A761" s="82">
        <v>35782933</v>
      </c>
      <c r="B761" s="191"/>
      <c r="C761" s="191"/>
      <c r="D761" s="191"/>
      <c r="E761" s="44">
        <v>906</v>
      </c>
      <c r="F761" s="44" t="s">
        <v>144</v>
      </c>
      <c r="G761" s="62">
        <v>1400023210</v>
      </c>
      <c r="H761" s="56">
        <v>244</v>
      </c>
      <c r="I761" s="56"/>
      <c r="J761" s="57">
        <f>SUMIFS(техфайл!$H$7:$H$4325,техфайл!$D$7:$D$4325,F761,техфайл!$E$7:$E$4325,G761,техфайл!$F$7:$F$4325,H761,техфайл!$A$7:$A$4325,A761)</f>
        <v>0</v>
      </c>
      <c r="K761" s="57"/>
      <c r="L761" s="56">
        <v>221</v>
      </c>
      <c r="M761" s="89" t="s">
        <v>131</v>
      </c>
      <c r="N761" s="57">
        <f>SUMIFS(техфайл!$H$7:$H$4325,техфайл!$D$7:$D$4325,F761,техфайл!$E$7:$E$4325,G761,техфайл!$F$7:$F$4325,H761,техфайл!$G$7:$G$4325,L761,техфайл!$A$7:$A$4325,A761,техфайл!$K$7:$K$4325,M761)</f>
        <v>0</v>
      </c>
      <c r="O761" s="43"/>
      <c r="P761" s="56" t="str">
        <f t="shared" si="44"/>
        <v>90607011400023210244</v>
      </c>
    </row>
    <row r="762" spans="1:16" hidden="1" x14ac:dyDescent="0.3">
      <c r="A762" s="82">
        <v>35782933</v>
      </c>
      <c r="B762" s="191"/>
      <c r="C762" s="191"/>
      <c r="D762" s="191"/>
      <c r="E762" s="44">
        <v>906</v>
      </c>
      <c r="F762" s="44" t="s">
        <v>144</v>
      </c>
      <c r="G762" s="62">
        <v>1400023210</v>
      </c>
      <c r="H762" s="56">
        <v>247</v>
      </c>
      <c r="I762" s="56"/>
      <c r="J762" s="57">
        <f>SUMIFS(техфайл!$H$7:$H$4325,техфайл!$D$7:$D$4325,F762,техфайл!$E$7:$E$4325,G762,техфайл!$F$7:$F$4325,H762,техфайл!$A$7:$A$4325,A762)</f>
        <v>0</v>
      </c>
      <c r="K762" s="57"/>
      <c r="L762" s="56">
        <v>223</v>
      </c>
      <c r="M762" s="89" t="s">
        <v>132</v>
      </c>
      <c r="N762" s="57">
        <f>SUMIFS(техфайл!$H$7:$H$4325,техфайл!$D$7:$D$4325,F762,техфайл!$E$7:$E$4325,G762,техфайл!$F$7:$F$4325,H762,техфайл!$G$7:$G$4325,L762,техфайл!$A$7:$A$4325,A762,техфайл!$K$7:$K$4325,M762)</f>
        <v>0</v>
      </c>
      <c r="O762" s="43"/>
      <c r="P762" s="56" t="str">
        <f t="shared" si="44"/>
        <v>90607011400023210247</v>
      </c>
    </row>
    <row r="763" spans="1:16" hidden="1" x14ac:dyDescent="0.3">
      <c r="A763" s="82">
        <v>35782933</v>
      </c>
      <c r="B763" s="191"/>
      <c r="C763" s="191"/>
      <c r="D763" s="191"/>
      <c r="E763" s="44">
        <v>906</v>
      </c>
      <c r="F763" s="44" t="s">
        <v>144</v>
      </c>
      <c r="G763" s="62">
        <v>1400023210</v>
      </c>
      <c r="H763" s="56">
        <v>244</v>
      </c>
      <c r="I763" s="56"/>
      <c r="J763" s="57"/>
      <c r="K763" s="57"/>
      <c r="L763" s="56">
        <v>223</v>
      </c>
      <c r="M763" s="89" t="s">
        <v>133</v>
      </c>
      <c r="N763" s="57">
        <f>SUMIFS(техфайл!$H$7:$H$4325,техфайл!$D$7:$D$4325,F763,техфайл!$E$7:$E$4325,G763,техфайл!$F$7:$F$4325,H763,техфайл!$G$7:$G$4325,L763,техфайл!$A$7:$A$4325,A763,техфайл!$K$7:$K$4325,M763)</f>
        <v>0</v>
      </c>
      <c r="O763" s="43"/>
      <c r="P763" s="56" t="str">
        <f t="shared" si="44"/>
        <v>90607011400023210244</v>
      </c>
    </row>
    <row r="764" spans="1:16" hidden="1" x14ac:dyDescent="0.3">
      <c r="A764" s="82">
        <v>35782933</v>
      </c>
      <c r="B764" s="191"/>
      <c r="C764" s="191"/>
      <c r="D764" s="191"/>
      <c r="E764" s="44">
        <v>906</v>
      </c>
      <c r="F764" s="44" t="s">
        <v>144</v>
      </c>
      <c r="G764" s="62">
        <v>1400023210</v>
      </c>
      <c r="H764" s="56">
        <v>247</v>
      </c>
      <c r="I764" s="56"/>
      <c r="J764" s="57"/>
      <c r="K764" s="57"/>
      <c r="L764" s="56">
        <v>223</v>
      </c>
      <c r="M764" s="89" t="s">
        <v>134</v>
      </c>
      <c r="N764" s="57">
        <f>SUMIFS(техфайл!$H$7:$H$4325,техфайл!$D$7:$D$4325,F764,техфайл!$E$7:$E$4325,G764,техфайл!$F$7:$F$4325,H764,техфайл!$G$7:$G$4325,L764,техфайл!$A$7:$A$4325,A764,техфайл!$K$7:$K$4325,M764)</f>
        <v>0</v>
      </c>
      <c r="O764" s="43"/>
      <c r="P764" s="56" t="str">
        <f t="shared" si="44"/>
        <v>90607011400023210247</v>
      </c>
    </row>
    <row r="765" spans="1:16" hidden="1" x14ac:dyDescent="0.3">
      <c r="A765" s="82">
        <v>35782933</v>
      </c>
      <c r="B765" s="191"/>
      <c r="C765" s="191"/>
      <c r="D765" s="191"/>
      <c r="E765" s="44">
        <v>906</v>
      </c>
      <c r="F765" s="44" t="s">
        <v>144</v>
      </c>
      <c r="G765" s="62">
        <v>1400023210</v>
      </c>
      <c r="H765" s="56">
        <v>247</v>
      </c>
      <c r="I765" s="56"/>
      <c r="J765" s="57"/>
      <c r="K765" s="57"/>
      <c r="L765" s="56">
        <v>223</v>
      </c>
      <c r="M765" s="89" t="s">
        <v>135</v>
      </c>
      <c r="N765" s="57">
        <f>SUMIFS(техфайл!$H$7:$H$4325,техфайл!$D$7:$D$4325,F765,техфайл!$E$7:$E$4325,G765,техфайл!$F$7:$F$4325,H765,техфайл!$G$7:$G$4325,L765,техфайл!$A$7:$A$4325,A765,техфайл!$K$7:$K$4325,M765)</f>
        <v>0</v>
      </c>
      <c r="O765" s="43"/>
      <c r="P765" s="56" t="str">
        <f t="shared" si="44"/>
        <v>90607011400023210247</v>
      </c>
    </row>
    <row r="766" spans="1:16" hidden="1" x14ac:dyDescent="0.3">
      <c r="A766" s="82">
        <v>35782933</v>
      </c>
      <c r="B766" s="191"/>
      <c r="C766" s="191"/>
      <c r="D766" s="191"/>
      <c r="E766" s="44">
        <v>906</v>
      </c>
      <c r="F766" s="44" t="s">
        <v>144</v>
      </c>
      <c r="G766" s="62">
        <v>1400023210</v>
      </c>
      <c r="H766" s="56">
        <v>244</v>
      </c>
      <c r="I766" s="56"/>
      <c r="J766" s="57"/>
      <c r="K766" s="57"/>
      <c r="L766" s="56">
        <v>223</v>
      </c>
      <c r="M766" s="89" t="s">
        <v>131</v>
      </c>
      <c r="N766" s="57">
        <f>SUMIFS(техфайл!$H$7:$H$4325,техфайл!$D$7:$D$4325,F766,техфайл!$E$7:$E$4325,G766,техфайл!$F$7:$F$4325,H766,техфайл!$G$7:$G$4325,L766,техфайл!$A$7:$A$4325,A766,техфайл!$K$7:$K$4325,M766)</f>
        <v>0</v>
      </c>
      <c r="O766" s="43"/>
      <c r="P766" s="56" t="str">
        <f t="shared" si="44"/>
        <v>90607011400023210244</v>
      </c>
    </row>
    <row r="767" spans="1:16" hidden="1" x14ac:dyDescent="0.3">
      <c r="A767" s="82">
        <v>35782933</v>
      </c>
      <c r="B767" s="191"/>
      <c r="C767" s="191"/>
      <c r="D767" s="191"/>
      <c r="E767" s="44">
        <v>906</v>
      </c>
      <c r="F767" s="44" t="s">
        <v>144</v>
      </c>
      <c r="G767" s="62">
        <v>1400023210</v>
      </c>
      <c r="H767" s="56">
        <v>244</v>
      </c>
      <c r="I767" s="56"/>
      <c r="J767" s="57"/>
      <c r="K767" s="57"/>
      <c r="L767" s="56">
        <v>225</v>
      </c>
      <c r="M767" s="89" t="s">
        <v>131</v>
      </c>
      <c r="N767" s="57">
        <f>SUMIFS(техфайл!$H$7:$H$4325,техфайл!$D$7:$D$4325,F767,техфайл!$E$7:$E$4325,G767,техфайл!$F$7:$F$4325,H767,техфайл!$G$7:$G$4325,L767,техфайл!$A$7:$A$4325,A767,техфайл!$K$7:$K$4325,M767)</f>
        <v>0</v>
      </c>
      <c r="O767" s="43"/>
      <c r="P767" s="56" t="str">
        <f t="shared" si="44"/>
        <v>90607011400023210244</v>
      </c>
    </row>
    <row r="768" spans="1:16" hidden="1" x14ac:dyDescent="0.3">
      <c r="A768" s="82">
        <v>35782933</v>
      </c>
      <c r="B768" s="191"/>
      <c r="C768" s="191"/>
      <c r="D768" s="191"/>
      <c r="E768" s="44">
        <v>906</v>
      </c>
      <c r="F768" s="44" t="s">
        <v>144</v>
      </c>
      <c r="G768" s="62">
        <v>1400023210</v>
      </c>
      <c r="H768" s="56">
        <v>244</v>
      </c>
      <c r="I768" s="56"/>
      <c r="J768" s="57"/>
      <c r="K768" s="57"/>
      <c r="L768" s="56">
        <v>226</v>
      </c>
      <c r="M768" s="89" t="s">
        <v>131</v>
      </c>
      <c r="N768" s="57">
        <f>SUMIFS(техфайл!$H$7:$H$4325,техфайл!$D$7:$D$4325,F768,техфайл!$E$7:$E$4325,G768,техфайл!$F$7:$F$4325,H768,техфайл!$G$7:$G$4325,L768,техфайл!$A$7:$A$4325,A768,техфайл!$K$7:$K$4325,M768)</f>
        <v>0</v>
      </c>
      <c r="O768" s="43"/>
      <c r="P768" s="56" t="str">
        <f t="shared" si="44"/>
        <v>90607011400023210244</v>
      </c>
    </row>
    <row r="769" spans="1:16" hidden="1" x14ac:dyDescent="0.3">
      <c r="A769" s="82">
        <v>35782933</v>
      </c>
      <c r="B769" s="191"/>
      <c r="C769" s="191"/>
      <c r="D769" s="191"/>
      <c r="E769" s="44">
        <v>906</v>
      </c>
      <c r="F769" s="44" t="s">
        <v>144</v>
      </c>
      <c r="G769" s="62">
        <v>1400023210</v>
      </c>
      <c r="H769" s="56">
        <v>244</v>
      </c>
      <c r="I769" s="56"/>
      <c r="J769" s="57"/>
      <c r="K769" s="57"/>
      <c r="L769" s="56">
        <v>310</v>
      </c>
      <c r="M769" s="89" t="s">
        <v>136</v>
      </c>
      <c r="N769" s="57">
        <f>SUMIFS(техфайл!$H$7:$H$4325,техфайл!$D$7:$D$4325,F769,техфайл!$E$7:$E$4325,G769,техфайл!$F$7:$F$4325,H769,техфайл!$G$7:$G$4325,L769,техфайл!$A$7:$A$4325,A769,техфайл!$K$7:$K$4325,M769)</f>
        <v>0</v>
      </c>
      <c r="O769" s="43"/>
      <c r="P769" s="56" t="str">
        <f t="shared" si="44"/>
        <v>90607011400023210244</v>
      </c>
    </row>
    <row r="770" spans="1:16" hidden="1" x14ac:dyDescent="0.3">
      <c r="A770" s="82">
        <v>35782933</v>
      </c>
      <c r="B770" s="191"/>
      <c r="C770" s="191"/>
      <c r="D770" s="191"/>
      <c r="E770" s="44">
        <v>906</v>
      </c>
      <c r="F770" s="44" t="s">
        <v>144</v>
      </c>
      <c r="G770" s="62">
        <v>1400023210</v>
      </c>
      <c r="H770" s="56">
        <v>244</v>
      </c>
      <c r="I770" s="56"/>
      <c r="J770" s="57"/>
      <c r="K770" s="57"/>
      <c r="L770" s="56">
        <v>342</v>
      </c>
      <c r="M770" s="89" t="s">
        <v>137</v>
      </c>
      <c r="N770" s="57">
        <f>SUMIFS(техфайл!$H$7:$H$4325,техфайл!$D$7:$D$4325,F770,техфайл!$E$7:$E$4325,G770,техфайл!$F$7:$F$4325,H770,техфайл!$G$7:$G$4325,L770,техфайл!$A$7:$A$4325,A770,техфайл!$K$7:$K$4325,M770)</f>
        <v>0</v>
      </c>
      <c r="O770" s="43"/>
      <c r="P770" s="56" t="str">
        <f t="shared" si="44"/>
        <v>90607011400023210244</v>
      </c>
    </row>
    <row r="771" spans="1:16" hidden="1" x14ac:dyDescent="0.3">
      <c r="A771" s="82">
        <v>35782933</v>
      </c>
      <c r="B771" s="191"/>
      <c r="C771" s="191"/>
      <c r="D771" s="191"/>
      <c r="E771" s="44">
        <v>906</v>
      </c>
      <c r="F771" s="44" t="s">
        <v>144</v>
      </c>
      <c r="G771" s="62">
        <v>1400023210</v>
      </c>
      <c r="H771" s="56">
        <v>244</v>
      </c>
      <c r="I771" s="56"/>
      <c r="J771" s="57"/>
      <c r="K771" s="57"/>
      <c r="L771" s="56">
        <v>344</v>
      </c>
      <c r="M771" s="89" t="s">
        <v>136</v>
      </c>
      <c r="N771" s="57">
        <f>SUMIFS(техфайл!$H$7:$H$4325,техфайл!$D$7:$D$4325,F771,техфайл!$E$7:$E$4325,G771,техфайл!$F$7:$F$4325,H771,техфайл!$G$7:$G$4325,L771,техфайл!$A$7:$A$4325,A771,техфайл!$K$7:$K$4325,M771)</f>
        <v>0</v>
      </c>
      <c r="O771" s="43"/>
      <c r="P771" s="56" t="str">
        <f t="shared" si="44"/>
        <v>90607011400023210244</v>
      </c>
    </row>
    <row r="772" spans="1:16" hidden="1" x14ac:dyDescent="0.3">
      <c r="A772" s="82">
        <v>35782933</v>
      </c>
      <c r="B772" s="191"/>
      <c r="C772" s="191"/>
      <c r="D772" s="191"/>
      <c r="E772" s="44">
        <v>906</v>
      </c>
      <c r="F772" s="44" t="s">
        <v>144</v>
      </c>
      <c r="G772" s="62">
        <v>1400023210</v>
      </c>
      <c r="H772" s="56">
        <v>244</v>
      </c>
      <c r="I772" s="56"/>
      <c r="J772" s="57"/>
      <c r="K772" s="57"/>
      <c r="L772" s="56">
        <v>346</v>
      </c>
      <c r="M772" s="89" t="s">
        <v>136</v>
      </c>
      <c r="N772" s="57">
        <f>SUMIFS(техфайл!$H$7:$H$4325,техфайл!$D$7:$D$4325,F772,техфайл!$E$7:$E$4325,G772,техфайл!$F$7:$F$4325,H772,техфайл!$G$7:$G$4325,L772,техфайл!$A$7:$A$4325,A772,техфайл!$K$7:$K$4325,M772)</f>
        <v>0</v>
      </c>
      <c r="O772" s="43"/>
      <c r="P772" s="56" t="str">
        <f t="shared" si="44"/>
        <v>90607011400023210244</v>
      </c>
    </row>
    <row r="773" spans="1:16" hidden="1" x14ac:dyDescent="0.3">
      <c r="A773" s="82">
        <v>35782933</v>
      </c>
      <c r="B773" s="191"/>
      <c r="C773" s="191"/>
      <c r="D773" s="191"/>
      <c r="E773" s="44">
        <v>906</v>
      </c>
      <c r="F773" s="44" t="s">
        <v>144</v>
      </c>
      <c r="G773" s="62">
        <v>1400023210</v>
      </c>
      <c r="H773" s="56">
        <v>851</v>
      </c>
      <c r="I773" s="56"/>
      <c r="J773" s="57">
        <f>SUMIFS(техфайл!$H$7:$H$4325,техфайл!$D$7:$D$4325,F773,техфайл!$E$7:$E$4325,G773,техфайл!$F$7:$F$4325,H773,техфайл!$A$7:$A$4325,A773)</f>
        <v>0</v>
      </c>
      <c r="K773" s="57"/>
      <c r="L773" s="56">
        <v>291</v>
      </c>
      <c r="M773" s="89" t="s">
        <v>138</v>
      </c>
      <c r="N773" s="57">
        <f>SUMIFS(техфайл!$H$7:$H$4325,техфайл!$D$7:$D$4325,F773,техфайл!$E$7:$E$4325,G773,техфайл!$F$7:$F$4325,H773,техфайл!$G$7:$G$4325,L773,техфайл!$A$7:$A$4325,A773,техфайл!$K$7:$K$4325,M773)</f>
        <v>0</v>
      </c>
      <c r="O773" s="43"/>
      <c r="P773" s="56" t="str">
        <f t="shared" si="44"/>
        <v>90607011400023210851</v>
      </c>
    </row>
    <row r="774" spans="1:16" hidden="1" x14ac:dyDescent="0.3">
      <c r="A774" s="82">
        <v>35782933</v>
      </c>
      <c r="B774" s="191"/>
      <c r="C774" s="191"/>
      <c r="D774" s="191"/>
      <c r="E774" s="44">
        <v>906</v>
      </c>
      <c r="F774" s="44" t="s">
        <v>174</v>
      </c>
      <c r="G774" s="62">
        <v>1400005000</v>
      </c>
      <c r="H774" s="56">
        <v>112</v>
      </c>
      <c r="I774" s="56"/>
      <c r="J774" s="57">
        <f>SUMIFS(техфайл!$H$7:$H$4325,техфайл!$D$7:$D$4325,F774,техфайл!$E$7:$E$4325,G774,техфайл!$F$7:$F$4325,H774,техфайл!$A$7:$A$4325,A774)</f>
        <v>0</v>
      </c>
      <c r="K774" s="57"/>
      <c r="L774" s="56">
        <v>212</v>
      </c>
      <c r="M774" s="89" t="s">
        <v>175</v>
      </c>
      <c r="N774" s="57">
        <f>SUMIFS(техфайл!$H$7:$H$4325,техфайл!$D$7:$D$4325,F774,техфайл!$E$7:$E$4325,G774,техфайл!$F$7:$F$4325,H774,техфайл!$G$7:$G$4325,L774,техфайл!$A$7:$A$4325,A774,техфайл!$K$7:$K$4325,M774)</f>
        <v>0</v>
      </c>
      <c r="O774" s="43"/>
      <c r="P774" s="56" t="str">
        <f t="shared" si="44"/>
        <v>90607051400005000112</v>
      </c>
    </row>
    <row r="775" spans="1:16" hidden="1" x14ac:dyDescent="0.3">
      <c r="A775" s="82">
        <v>35782933</v>
      </c>
      <c r="B775" s="192"/>
      <c r="C775" s="192"/>
      <c r="D775" s="192"/>
      <c r="E775" s="44">
        <v>906</v>
      </c>
      <c r="F775" s="44" t="s">
        <v>174</v>
      </c>
      <c r="G775" s="62">
        <v>1400005000</v>
      </c>
      <c r="H775" s="56">
        <v>244</v>
      </c>
      <c r="I775" s="56"/>
      <c r="J775" s="57">
        <f>SUMIFS(техфайл!$H$7:$H$4325,техфайл!$D$7:$D$4325,F775,техфайл!$E$7:$E$4325,G775,техфайл!$F$7:$F$4325,H775,техфайл!$A$7:$A$4325,A775)</f>
        <v>0</v>
      </c>
      <c r="K775" s="57"/>
      <c r="L775" s="56">
        <v>226</v>
      </c>
      <c r="M775" s="89" t="s">
        <v>175</v>
      </c>
      <c r="N775" s="57">
        <f>SUMIFS(техфайл!$H$7:$H$4325,техфайл!$D$7:$D$4325,F775,техфайл!$E$7:$E$4325,G775,техфайл!$F$7:$F$4325,H775,техфайл!$G$7:$G$4325,L775,техфайл!$A$7:$A$4325,A775,техфайл!$K$7:$K$4325,M775)</f>
        <v>0</v>
      </c>
      <c r="O775" s="43"/>
      <c r="P775" s="56" t="str">
        <f t="shared" si="44"/>
        <v>90607051400005000244</v>
      </c>
    </row>
    <row r="776" spans="1:16" ht="18.75" hidden="1" customHeight="1" x14ac:dyDescent="0.3">
      <c r="A776" s="82">
        <v>35063567</v>
      </c>
      <c r="B776" s="190" t="s">
        <v>518</v>
      </c>
      <c r="C776" s="190" t="s">
        <v>393</v>
      </c>
      <c r="D776" s="190" t="str">
        <f>VLOOKUP($A776, Учреждения!$B$4:$F$292, 3, FALSE)</f>
        <v>ГКДОУ "ДЕТСКИЙ САД № 142 "ТЕРЕМОК" Г.О.ГОРЛОВКА" ДНР</v>
      </c>
      <c r="E776" s="81" t="s">
        <v>140</v>
      </c>
      <c r="F776" s="81" t="s">
        <v>140</v>
      </c>
      <c r="G776" s="81" t="s">
        <v>140</v>
      </c>
      <c r="H776" s="81" t="s">
        <v>140</v>
      </c>
      <c r="I776" s="81" t="s">
        <v>140</v>
      </c>
      <c r="J776" s="81" t="s">
        <v>140</v>
      </c>
      <c r="K776" s="80">
        <f>SUM(J777:J792)</f>
        <v>0</v>
      </c>
      <c r="L776" s="56"/>
      <c r="M776" s="89"/>
      <c r="N776" s="57"/>
      <c r="O776" s="43"/>
      <c r="P776" s="85"/>
    </row>
    <row r="777" spans="1:16" ht="18.75" hidden="1" customHeight="1" x14ac:dyDescent="0.3">
      <c r="A777" s="82">
        <v>35063567</v>
      </c>
      <c r="B777" s="191"/>
      <c r="C777" s="191"/>
      <c r="D777" s="191"/>
      <c r="E777" s="44">
        <v>906</v>
      </c>
      <c r="F777" s="44" t="s">
        <v>144</v>
      </c>
      <c r="G777" s="62">
        <v>1400023210</v>
      </c>
      <c r="H777" s="56" t="s">
        <v>168</v>
      </c>
      <c r="I777" s="56"/>
      <c r="J777" s="57">
        <f>SUMIFS(техфайл!$H$7:$H$4325,техфайл!$D$7:$D$4325,F777,техфайл!$E$7:$E$4325,G777,техфайл!$F$7:$F$4325,H777,техфайл!$A$7:$A$4325,A777)</f>
        <v>0</v>
      </c>
      <c r="K777" s="57"/>
      <c r="L777" s="56">
        <v>211</v>
      </c>
      <c r="M777" s="89" t="s">
        <v>172</v>
      </c>
      <c r="N777" s="57">
        <f>SUMIFS(техфайл!$H$7:$H$4325,техфайл!$D$7:$D$4325,F777,техфайл!$E$7:$E$4325,G777,техфайл!$F$7:$F$4325,H777,техфайл!$G$7:$G$4325,L777,техфайл!$A$7:$A$4325,A777,техфайл!$K$7:$K$4325,M777)+SUMIFS(техфайл!$H$7:$H$4325,техфайл!$D$7:$D$4325,F777,техфайл!$E$7:$E$4325,G777,техфайл!$F$7:$F$4325,H777,техфайл!$G$7:$G$4325,266,техфайл!$A$7:$A$4325,A777,техфайл!$K$7:$K$4325,M777)</f>
        <v>0</v>
      </c>
      <c r="O777" s="43"/>
      <c r="P777" s="56" t="str">
        <f t="shared" ref="P777:P792" si="45">E777&amp;F777&amp;SUBSTITUTE(G777," ","")&amp;H777</f>
        <v>90607011400023210111</v>
      </c>
    </row>
    <row r="778" spans="1:16" hidden="1" x14ac:dyDescent="0.3">
      <c r="A778" s="82">
        <v>35063567</v>
      </c>
      <c r="B778" s="191"/>
      <c r="C778" s="191"/>
      <c r="D778" s="191"/>
      <c r="E778" s="44">
        <v>906</v>
      </c>
      <c r="F778" s="44" t="s">
        <v>144</v>
      </c>
      <c r="G778" s="62">
        <v>1400023210</v>
      </c>
      <c r="H778" s="56" t="s">
        <v>170</v>
      </c>
      <c r="I778" s="56"/>
      <c r="J778" s="57">
        <f>SUMIFS(техфайл!$H$7:$H$4325,техфайл!$D$7:$D$4325,F778,техфайл!$E$7:$E$4325,G778,техфайл!$F$7:$F$4325,H778,техфайл!$A$7:$A$4325,A778)</f>
        <v>0</v>
      </c>
      <c r="K778" s="57"/>
      <c r="L778" s="56">
        <v>213</v>
      </c>
      <c r="M778" s="89" t="s">
        <v>173</v>
      </c>
      <c r="N778" s="57">
        <f>SUMIFS(техфайл!$H$7:$H$4325,техфайл!$D$7:$D$4325,F778,техфайл!$E$7:$E$4325,G778,техфайл!$F$7:$F$4325,H778,техфайл!$G$7:$G$4325,L778,техфайл!$A$7:$A$4325,A778,техфайл!$K$7:$K$4325,M778)</f>
        <v>0</v>
      </c>
      <c r="O778" s="43"/>
      <c r="P778" s="56" t="str">
        <f t="shared" si="45"/>
        <v>90607011400023210119</v>
      </c>
    </row>
    <row r="779" spans="1:16" hidden="1" x14ac:dyDescent="0.3">
      <c r="A779" s="82">
        <v>35063567</v>
      </c>
      <c r="B779" s="191"/>
      <c r="C779" s="191"/>
      <c r="D779" s="191"/>
      <c r="E779" s="44">
        <v>906</v>
      </c>
      <c r="F779" s="44" t="s">
        <v>144</v>
      </c>
      <c r="G779" s="62">
        <v>1400023210</v>
      </c>
      <c r="H779" s="56">
        <v>244</v>
      </c>
      <c r="I779" s="56"/>
      <c r="J779" s="57">
        <f>SUMIFS(техфайл!$H$7:$H$4325,техфайл!$D$7:$D$4325,F779,техфайл!$E$7:$E$4325,G779,техфайл!$F$7:$F$4325,H779,техфайл!$A$7:$A$4325,A779)</f>
        <v>0</v>
      </c>
      <c r="K779" s="57"/>
      <c r="L779" s="56">
        <v>221</v>
      </c>
      <c r="M779" s="89" t="s">
        <v>131</v>
      </c>
      <c r="N779" s="57">
        <f>SUMIFS(техфайл!$H$7:$H$4325,техфайл!$D$7:$D$4325,F779,техфайл!$E$7:$E$4325,G779,техфайл!$F$7:$F$4325,H779,техфайл!$G$7:$G$4325,L779,техфайл!$A$7:$A$4325,A779,техфайл!$K$7:$K$4325,M779)</f>
        <v>0</v>
      </c>
      <c r="O779" s="43"/>
      <c r="P779" s="56" t="str">
        <f t="shared" si="45"/>
        <v>90607011400023210244</v>
      </c>
    </row>
    <row r="780" spans="1:16" hidden="1" x14ac:dyDescent="0.3">
      <c r="A780" s="82">
        <v>35063567</v>
      </c>
      <c r="B780" s="191"/>
      <c r="C780" s="191"/>
      <c r="D780" s="191"/>
      <c r="E780" s="44">
        <v>906</v>
      </c>
      <c r="F780" s="44" t="s">
        <v>144</v>
      </c>
      <c r="G780" s="62">
        <v>1400023210</v>
      </c>
      <c r="H780" s="56">
        <v>247</v>
      </c>
      <c r="I780" s="56"/>
      <c r="J780" s="57">
        <f>SUMIFS(техфайл!$H$7:$H$4325,техфайл!$D$7:$D$4325,F780,техфайл!$E$7:$E$4325,G780,техфайл!$F$7:$F$4325,H780,техфайл!$A$7:$A$4325,A780)</f>
        <v>0</v>
      </c>
      <c r="K780" s="57"/>
      <c r="L780" s="56">
        <v>223</v>
      </c>
      <c r="M780" s="89" t="s">
        <v>132</v>
      </c>
      <c r="N780" s="57">
        <f>SUMIFS(техфайл!$H$7:$H$4325,техфайл!$D$7:$D$4325,F780,техфайл!$E$7:$E$4325,G780,техфайл!$F$7:$F$4325,H780,техфайл!$G$7:$G$4325,L780,техфайл!$A$7:$A$4325,A780,техфайл!$K$7:$K$4325,M780)</f>
        <v>0</v>
      </c>
      <c r="O780" s="43"/>
      <c r="P780" s="56" t="str">
        <f t="shared" si="45"/>
        <v>90607011400023210247</v>
      </c>
    </row>
    <row r="781" spans="1:16" hidden="1" x14ac:dyDescent="0.3">
      <c r="A781" s="82">
        <v>35063567</v>
      </c>
      <c r="B781" s="191"/>
      <c r="C781" s="191"/>
      <c r="D781" s="191"/>
      <c r="E781" s="44">
        <v>906</v>
      </c>
      <c r="F781" s="44" t="s">
        <v>144</v>
      </c>
      <c r="G781" s="62">
        <v>1400023210</v>
      </c>
      <c r="H781" s="56">
        <v>244</v>
      </c>
      <c r="I781" s="56"/>
      <c r="J781" s="57"/>
      <c r="K781" s="57"/>
      <c r="L781" s="56">
        <v>223</v>
      </c>
      <c r="M781" s="89" t="s">
        <v>133</v>
      </c>
      <c r="N781" s="57">
        <f>SUMIFS(техфайл!$H$7:$H$4325,техфайл!$D$7:$D$4325,F781,техфайл!$E$7:$E$4325,G781,техфайл!$F$7:$F$4325,H781,техфайл!$G$7:$G$4325,L781,техфайл!$A$7:$A$4325,A781,техфайл!$K$7:$K$4325,M781)</f>
        <v>0</v>
      </c>
      <c r="O781" s="43"/>
      <c r="P781" s="56" t="str">
        <f t="shared" si="45"/>
        <v>90607011400023210244</v>
      </c>
    </row>
    <row r="782" spans="1:16" hidden="1" x14ac:dyDescent="0.3">
      <c r="A782" s="82">
        <v>35063567</v>
      </c>
      <c r="B782" s="191"/>
      <c r="C782" s="191"/>
      <c r="D782" s="191"/>
      <c r="E782" s="44">
        <v>906</v>
      </c>
      <c r="F782" s="44" t="s">
        <v>144</v>
      </c>
      <c r="G782" s="62">
        <v>1400023210</v>
      </c>
      <c r="H782" s="56">
        <v>247</v>
      </c>
      <c r="I782" s="56"/>
      <c r="J782" s="57"/>
      <c r="K782" s="57"/>
      <c r="L782" s="56">
        <v>223</v>
      </c>
      <c r="M782" s="89" t="s">
        <v>134</v>
      </c>
      <c r="N782" s="57">
        <f>SUMIFS(техфайл!$H$7:$H$4325,техфайл!$D$7:$D$4325,F782,техфайл!$E$7:$E$4325,G782,техфайл!$F$7:$F$4325,H782,техфайл!$G$7:$G$4325,L782,техфайл!$A$7:$A$4325,A782,техфайл!$K$7:$K$4325,M782)</f>
        <v>0</v>
      </c>
      <c r="O782" s="43"/>
      <c r="P782" s="56" t="str">
        <f t="shared" si="45"/>
        <v>90607011400023210247</v>
      </c>
    </row>
    <row r="783" spans="1:16" hidden="1" x14ac:dyDescent="0.3">
      <c r="A783" s="82">
        <v>35063567</v>
      </c>
      <c r="B783" s="191"/>
      <c r="C783" s="191"/>
      <c r="D783" s="191"/>
      <c r="E783" s="44">
        <v>906</v>
      </c>
      <c r="F783" s="44" t="s">
        <v>144</v>
      </c>
      <c r="G783" s="62">
        <v>1400023210</v>
      </c>
      <c r="H783" s="56">
        <v>247</v>
      </c>
      <c r="I783" s="56"/>
      <c r="J783" s="57"/>
      <c r="K783" s="57"/>
      <c r="L783" s="56">
        <v>223</v>
      </c>
      <c r="M783" s="89" t="s">
        <v>135</v>
      </c>
      <c r="N783" s="57">
        <f>SUMIFS(техфайл!$H$7:$H$4325,техфайл!$D$7:$D$4325,F783,техфайл!$E$7:$E$4325,G783,техфайл!$F$7:$F$4325,H783,техфайл!$G$7:$G$4325,L783,техфайл!$A$7:$A$4325,A783,техфайл!$K$7:$K$4325,M783)</f>
        <v>0</v>
      </c>
      <c r="O783" s="43"/>
      <c r="P783" s="56" t="str">
        <f t="shared" si="45"/>
        <v>90607011400023210247</v>
      </c>
    </row>
    <row r="784" spans="1:16" hidden="1" x14ac:dyDescent="0.3">
      <c r="A784" s="82">
        <v>35063567</v>
      </c>
      <c r="B784" s="191"/>
      <c r="C784" s="191"/>
      <c r="D784" s="191"/>
      <c r="E784" s="44">
        <v>906</v>
      </c>
      <c r="F784" s="44" t="s">
        <v>144</v>
      </c>
      <c r="G784" s="62">
        <v>1400023210</v>
      </c>
      <c r="H784" s="56">
        <v>244</v>
      </c>
      <c r="I784" s="56"/>
      <c r="J784" s="57"/>
      <c r="K784" s="57"/>
      <c r="L784" s="56">
        <v>225</v>
      </c>
      <c r="M784" s="89" t="s">
        <v>131</v>
      </c>
      <c r="N784" s="57">
        <f>SUMIFS(техфайл!$H$7:$H$4325,техфайл!$D$7:$D$4325,F784,техфайл!$E$7:$E$4325,G784,техфайл!$F$7:$F$4325,H784,техфайл!$G$7:$G$4325,L784,техфайл!$A$7:$A$4325,A784,техфайл!$K$7:$K$4325,M784)</f>
        <v>0</v>
      </c>
      <c r="O784" s="43"/>
      <c r="P784" s="56" t="str">
        <f t="shared" si="45"/>
        <v>90607011400023210244</v>
      </c>
    </row>
    <row r="785" spans="1:16" hidden="1" x14ac:dyDescent="0.3">
      <c r="A785" s="82">
        <v>35063567</v>
      </c>
      <c r="B785" s="191"/>
      <c r="C785" s="191"/>
      <c r="D785" s="191"/>
      <c r="E785" s="44">
        <v>906</v>
      </c>
      <c r="F785" s="44" t="s">
        <v>144</v>
      </c>
      <c r="G785" s="62">
        <v>1400023210</v>
      </c>
      <c r="H785" s="56">
        <v>244</v>
      </c>
      <c r="I785" s="56"/>
      <c r="J785" s="57"/>
      <c r="K785" s="57"/>
      <c r="L785" s="56">
        <v>226</v>
      </c>
      <c r="M785" s="89" t="s">
        <v>131</v>
      </c>
      <c r="N785" s="57">
        <f>SUMIFS(техфайл!$H$7:$H$4325,техфайл!$D$7:$D$4325,F785,техфайл!$E$7:$E$4325,G785,техфайл!$F$7:$F$4325,H785,техфайл!$G$7:$G$4325,L785,техфайл!$A$7:$A$4325,A785,техфайл!$K$7:$K$4325,M785)</f>
        <v>0</v>
      </c>
      <c r="O785" s="43"/>
      <c r="P785" s="56" t="str">
        <f t="shared" si="45"/>
        <v>90607011400023210244</v>
      </c>
    </row>
    <row r="786" spans="1:16" hidden="1" x14ac:dyDescent="0.3">
      <c r="A786" s="82">
        <v>35063567</v>
      </c>
      <c r="B786" s="191"/>
      <c r="C786" s="191"/>
      <c r="D786" s="191"/>
      <c r="E786" s="44">
        <v>906</v>
      </c>
      <c r="F786" s="44" t="s">
        <v>144</v>
      </c>
      <c r="G786" s="62">
        <v>1400023210</v>
      </c>
      <c r="H786" s="56">
        <v>244</v>
      </c>
      <c r="I786" s="56"/>
      <c r="J786" s="57"/>
      <c r="K786" s="57"/>
      <c r="L786" s="56">
        <v>310</v>
      </c>
      <c r="M786" s="89" t="s">
        <v>136</v>
      </c>
      <c r="N786" s="57">
        <f>SUMIFS(техфайл!$H$7:$H$4325,техфайл!$D$7:$D$4325,F786,техфайл!$E$7:$E$4325,G786,техфайл!$F$7:$F$4325,H786,техфайл!$G$7:$G$4325,L786,техфайл!$A$7:$A$4325,A786,техфайл!$K$7:$K$4325,M786)</f>
        <v>0</v>
      </c>
      <c r="O786" s="43"/>
      <c r="P786" s="56" t="str">
        <f t="shared" si="45"/>
        <v>90607011400023210244</v>
      </c>
    </row>
    <row r="787" spans="1:16" hidden="1" x14ac:dyDescent="0.3">
      <c r="A787" s="82">
        <v>35063567</v>
      </c>
      <c r="B787" s="191"/>
      <c r="C787" s="191"/>
      <c r="D787" s="191"/>
      <c r="E787" s="44">
        <v>906</v>
      </c>
      <c r="F787" s="44" t="s">
        <v>144</v>
      </c>
      <c r="G787" s="62">
        <v>1400023210</v>
      </c>
      <c r="H787" s="56">
        <v>244</v>
      </c>
      <c r="I787" s="56"/>
      <c r="J787" s="57"/>
      <c r="K787" s="57"/>
      <c r="L787" s="56">
        <v>342</v>
      </c>
      <c r="M787" s="89" t="s">
        <v>137</v>
      </c>
      <c r="N787" s="57">
        <f>SUMIFS(техфайл!$H$7:$H$4325,техфайл!$D$7:$D$4325,F787,техфайл!$E$7:$E$4325,G787,техфайл!$F$7:$F$4325,H787,техфайл!$G$7:$G$4325,L787,техфайл!$A$7:$A$4325,A787,техфайл!$K$7:$K$4325,M787)</f>
        <v>0</v>
      </c>
      <c r="O787" s="43"/>
      <c r="P787" s="56" t="str">
        <f t="shared" si="45"/>
        <v>90607011400023210244</v>
      </c>
    </row>
    <row r="788" spans="1:16" hidden="1" x14ac:dyDescent="0.3">
      <c r="A788" s="82">
        <v>35063567</v>
      </c>
      <c r="B788" s="191"/>
      <c r="C788" s="191"/>
      <c r="D788" s="191"/>
      <c r="E788" s="44">
        <v>906</v>
      </c>
      <c r="F788" s="44" t="s">
        <v>144</v>
      </c>
      <c r="G788" s="62">
        <v>1400023210</v>
      </c>
      <c r="H788" s="56">
        <v>244</v>
      </c>
      <c r="I788" s="56"/>
      <c r="J788" s="57"/>
      <c r="K788" s="57"/>
      <c r="L788" s="56">
        <v>344</v>
      </c>
      <c r="M788" s="89" t="s">
        <v>136</v>
      </c>
      <c r="N788" s="57">
        <f>SUMIFS(техфайл!$H$7:$H$4325,техфайл!$D$7:$D$4325,F788,техфайл!$E$7:$E$4325,G788,техфайл!$F$7:$F$4325,H788,техфайл!$G$7:$G$4325,L788,техфайл!$A$7:$A$4325,A788,техфайл!$K$7:$K$4325,M788)</f>
        <v>0</v>
      </c>
      <c r="O788" s="43"/>
      <c r="P788" s="56" t="str">
        <f t="shared" si="45"/>
        <v>90607011400023210244</v>
      </c>
    </row>
    <row r="789" spans="1:16" hidden="1" x14ac:dyDescent="0.3">
      <c r="A789" s="82">
        <v>35063567</v>
      </c>
      <c r="B789" s="191"/>
      <c r="C789" s="191"/>
      <c r="D789" s="191"/>
      <c r="E789" s="44">
        <v>906</v>
      </c>
      <c r="F789" s="44" t="s">
        <v>144</v>
      </c>
      <c r="G789" s="62">
        <v>1400023210</v>
      </c>
      <c r="H789" s="56">
        <v>244</v>
      </c>
      <c r="I789" s="56"/>
      <c r="J789" s="57"/>
      <c r="K789" s="57"/>
      <c r="L789" s="56">
        <v>346</v>
      </c>
      <c r="M789" s="89" t="s">
        <v>136</v>
      </c>
      <c r="N789" s="57">
        <f>SUMIFS(техфайл!$H$7:$H$4325,техфайл!$D$7:$D$4325,F789,техфайл!$E$7:$E$4325,G789,техфайл!$F$7:$F$4325,H789,техфайл!$G$7:$G$4325,L789,техфайл!$A$7:$A$4325,A789,техфайл!$K$7:$K$4325,M789)</f>
        <v>0</v>
      </c>
      <c r="O789" s="43"/>
      <c r="P789" s="56" t="str">
        <f t="shared" si="45"/>
        <v>90607011400023210244</v>
      </c>
    </row>
    <row r="790" spans="1:16" hidden="1" x14ac:dyDescent="0.3">
      <c r="A790" s="82">
        <v>35063567</v>
      </c>
      <c r="B790" s="191"/>
      <c r="C790" s="191"/>
      <c r="D790" s="191"/>
      <c r="E790" s="44">
        <v>906</v>
      </c>
      <c r="F790" s="44" t="s">
        <v>144</v>
      </c>
      <c r="G790" s="62">
        <v>1400023210</v>
      </c>
      <c r="H790" s="56">
        <v>851</v>
      </c>
      <c r="I790" s="56"/>
      <c r="J790" s="57">
        <f>SUMIFS(техфайл!$H$7:$H$4325,техфайл!$D$7:$D$4325,F790,техфайл!$E$7:$E$4325,G790,техфайл!$F$7:$F$4325,H790,техфайл!$A$7:$A$4325,A790)</f>
        <v>0</v>
      </c>
      <c r="K790" s="57"/>
      <c r="L790" s="56">
        <v>291</v>
      </c>
      <c r="M790" s="89" t="s">
        <v>138</v>
      </c>
      <c r="N790" s="57">
        <f>SUMIFS(техфайл!$H$7:$H$4325,техфайл!$D$7:$D$4325,F790,техфайл!$E$7:$E$4325,G790,техфайл!$F$7:$F$4325,H790,техфайл!$G$7:$G$4325,L790,техфайл!$A$7:$A$4325,A790,техфайл!$K$7:$K$4325,M790)</f>
        <v>0</v>
      </c>
      <c r="O790" s="43"/>
      <c r="P790" s="56" t="str">
        <f t="shared" si="45"/>
        <v>90607011400023210851</v>
      </c>
    </row>
    <row r="791" spans="1:16" hidden="1" x14ac:dyDescent="0.3">
      <c r="A791" s="82">
        <v>35063567</v>
      </c>
      <c r="B791" s="191"/>
      <c r="C791" s="191"/>
      <c r="D791" s="191"/>
      <c r="E791" s="44">
        <v>906</v>
      </c>
      <c r="F791" s="44" t="s">
        <v>174</v>
      </c>
      <c r="G791" s="62">
        <v>1400005000</v>
      </c>
      <c r="H791" s="56">
        <v>112</v>
      </c>
      <c r="I791" s="56"/>
      <c r="J791" s="57">
        <f>SUMIFS(техфайл!$H$7:$H$4325,техфайл!$D$7:$D$4325,F791,техфайл!$E$7:$E$4325,G791,техфайл!$F$7:$F$4325,H791,техфайл!$A$7:$A$4325,A791)</f>
        <v>0</v>
      </c>
      <c r="K791" s="57"/>
      <c r="L791" s="56">
        <v>212</v>
      </c>
      <c r="M791" s="89" t="s">
        <v>175</v>
      </c>
      <c r="N791" s="57">
        <f>SUMIFS(техфайл!$H$7:$H$4325,техфайл!$D$7:$D$4325,F791,техфайл!$E$7:$E$4325,G791,техфайл!$F$7:$F$4325,H791,техфайл!$G$7:$G$4325,L791,техфайл!$A$7:$A$4325,A791,техфайл!$K$7:$K$4325,M791)</f>
        <v>0</v>
      </c>
      <c r="O791" s="43"/>
      <c r="P791" s="56" t="str">
        <f t="shared" si="45"/>
        <v>90607051400005000112</v>
      </c>
    </row>
    <row r="792" spans="1:16" hidden="1" x14ac:dyDescent="0.3">
      <c r="A792" s="82">
        <v>35063567</v>
      </c>
      <c r="B792" s="192"/>
      <c r="C792" s="192"/>
      <c r="D792" s="192"/>
      <c r="E792" s="44">
        <v>906</v>
      </c>
      <c r="F792" s="44" t="s">
        <v>174</v>
      </c>
      <c r="G792" s="62">
        <v>1400005000</v>
      </c>
      <c r="H792" s="56">
        <v>244</v>
      </c>
      <c r="I792" s="56"/>
      <c r="J792" s="57">
        <f>SUMIFS(техфайл!$H$7:$H$4325,техфайл!$D$7:$D$4325,F792,техфайл!$E$7:$E$4325,G792,техфайл!$F$7:$F$4325,H792,техфайл!$A$7:$A$4325,A792)</f>
        <v>0</v>
      </c>
      <c r="K792" s="57"/>
      <c r="L792" s="56">
        <v>226</v>
      </c>
      <c r="M792" s="89" t="s">
        <v>175</v>
      </c>
      <c r="N792" s="57">
        <f>SUMIFS(техфайл!$H$7:$H$4325,техфайл!$D$7:$D$4325,F792,техфайл!$E$7:$E$4325,G792,техфайл!$F$7:$F$4325,H792,техфайл!$G$7:$G$4325,L792,техфайл!$A$7:$A$4325,A792,техфайл!$K$7:$K$4325,M792)</f>
        <v>0</v>
      </c>
      <c r="O792" s="43"/>
      <c r="P792" s="56" t="str">
        <f t="shared" si="45"/>
        <v>90607051400005000244</v>
      </c>
    </row>
    <row r="793" spans="1:16" ht="18.75" hidden="1" customHeight="1" x14ac:dyDescent="0.3">
      <c r="A793" s="82">
        <v>26391274</v>
      </c>
      <c r="B793" s="190" t="s">
        <v>519</v>
      </c>
      <c r="C793" s="190" t="s">
        <v>394</v>
      </c>
      <c r="D793" s="190" t="str">
        <f>VLOOKUP($A793, Учреждения!$B$4:$F$292, 3, FALSE)</f>
        <v>ГКДОУ "ДЕТСКИЙ САД № 146 "СОЛНЕЧНЫЙ" Г. О. ГОРЛОВКА" ДНР</v>
      </c>
      <c r="E793" s="81" t="s">
        <v>140</v>
      </c>
      <c r="F793" s="81" t="s">
        <v>140</v>
      </c>
      <c r="G793" s="81" t="s">
        <v>140</v>
      </c>
      <c r="H793" s="81" t="s">
        <v>140</v>
      </c>
      <c r="I793" s="81" t="s">
        <v>140</v>
      </c>
      <c r="J793" s="81" t="s">
        <v>140</v>
      </c>
      <c r="K793" s="80">
        <f>SUM(J794:J809)</f>
        <v>0</v>
      </c>
      <c r="L793" s="56"/>
      <c r="M793" s="89"/>
      <c r="N793" s="57"/>
      <c r="O793" s="43"/>
      <c r="P793" s="85"/>
    </row>
    <row r="794" spans="1:16" ht="18.75" hidden="1" customHeight="1" x14ac:dyDescent="0.3">
      <c r="A794" s="82">
        <v>26391274</v>
      </c>
      <c r="B794" s="191"/>
      <c r="C794" s="191"/>
      <c r="D794" s="191"/>
      <c r="E794" s="44">
        <v>906</v>
      </c>
      <c r="F794" s="44" t="s">
        <v>144</v>
      </c>
      <c r="G794" s="62">
        <v>1400023210</v>
      </c>
      <c r="H794" s="56" t="s">
        <v>168</v>
      </c>
      <c r="I794" s="56"/>
      <c r="J794" s="57">
        <f>SUMIFS(техфайл!$H$7:$H$4325,техфайл!$D$7:$D$4325,F794,техфайл!$E$7:$E$4325,G794,техфайл!$F$7:$F$4325,H794,техфайл!$A$7:$A$4325,A794)</f>
        <v>0</v>
      </c>
      <c r="K794" s="57"/>
      <c r="L794" s="56">
        <v>211</v>
      </c>
      <c r="M794" s="89" t="s">
        <v>172</v>
      </c>
      <c r="N794" s="57">
        <f>SUMIFS(техфайл!$H$7:$H$4325,техфайл!$D$7:$D$4325,F794,техфайл!$E$7:$E$4325,G794,техфайл!$F$7:$F$4325,H794,техфайл!$G$7:$G$4325,L794,техфайл!$A$7:$A$4325,A794,техфайл!$K$7:$K$4325,M794)+SUMIFS(техфайл!$H$7:$H$4325,техфайл!$D$7:$D$4325,F794,техфайл!$E$7:$E$4325,G794,техфайл!$F$7:$F$4325,H794,техфайл!$G$7:$G$4325,266,техфайл!$A$7:$A$4325,A794,техфайл!$K$7:$K$4325,M794)</f>
        <v>0</v>
      </c>
      <c r="O794" s="43"/>
      <c r="P794" s="56" t="str">
        <f t="shared" ref="P794:P809" si="46">E794&amp;F794&amp;SUBSTITUTE(G794," ","")&amp;H794</f>
        <v>90607011400023210111</v>
      </c>
    </row>
    <row r="795" spans="1:16" hidden="1" x14ac:dyDescent="0.3">
      <c r="A795" s="82">
        <v>26391274</v>
      </c>
      <c r="B795" s="191"/>
      <c r="C795" s="191"/>
      <c r="D795" s="191"/>
      <c r="E795" s="44">
        <v>906</v>
      </c>
      <c r="F795" s="44" t="s">
        <v>144</v>
      </c>
      <c r="G795" s="62">
        <v>1400023210</v>
      </c>
      <c r="H795" s="56" t="s">
        <v>170</v>
      </c>
      <c r="I795" s="56"/>
      <c r="J795" s="57">
        <f>SUMIFS(техфайл!$H$7:$H$4325,техфайл!$D$7:$D$4325,F795,техфайл!$E$7:$E$4325,G795,техфайл!$F$7:$F$4325,H795,техфайл!$A$7:$A$4325,A795)</f>
        <v>0</v>
      </c>
      <c r="K795" s="57"/>
      <c r="L795" s="56">
        <v>213</v>
      </c>
      <c r="M795" s="89" t="s">
        <v>173</v>
      </c>
      <c r="N795" s="57">
        <f>SUMIFS(техфайл!$H$7:$H$4325,техфайл!$D$7:$D$4325,F795,техфайл!$E$7:$E$4325,G795,техфайл!$F$7:$F$4325,H795,техфайл!$G$7:$G$4325,L795,техфайл!$A$7:$A$4325,A795,техфайл!$K$7:$K$4325,M795)</f>
        <v>0</v>
      </c>
      <c r="O795" s="43"/>
      <c r="P795" s="56" t="str">
        <f t="shared" si="46"/>
        <v>90607011400023210119</v>
      </c>
    </row>
    <row r="796" spans="1:16" hidden="1" x14ac:dyDescent="0.3">
      <c r="A796" s="82">
        <v>26391274</v>
      </c>
      <c r="B796" s="191"/>
      <c r="C796" s="191"/>
      <c r="D796" s="191"/>
      <c r="E796" s="44">
        <v>906</v>
      </c>
      <c r="F796" s="44" t="s">
        <v>144</v>
      </c>
      <c r="G796" s="62">
        <v>1400023210</v>
      </c>
      <c r="H796" s="56">
        <v>244</v>
      </c>
      <c r="I796" s="56"/>
      <c r="J796" s="57">
        <f>SUMIFS(техфайл!$H$7:$H$4325,техфайл!$D$7:$D$4325,F796,техфайл!$E$7:$E$4325,G796,техфайл!$F$7:$F$4325,H796,техфайл!$A$7:$A$4325,A796)</f>
        <v>0</v>
      </c>
      <c r="K796" s="57"/>
      <c r="L796" s="56">
        <v>221</v>
      </c>
      <c r="M796" s="89" t="s">
        <v>131</v>
      </c>
      <c r="N796" s="57">
        <f>SUMIFS(техфайл!$H$7:$H$4325,техфайл!$D$7:$D$4325,F796,техфайл!$E$7:$E$4325,G796,техфайл!$F$7:$F$4325,H796,техфайл!$G$7:$G$4325,L796,техфайл!$A$7:$A$4325,A796,техфайл!$K$7:$K$4325,M796)</f>
        <v>0</v>
      </c>
      <c r="O796" s="43"/>
      <c r="P796" s="56" t="str">
        <f t="shared" si="46"/>
        <v>90607011400023210244</v>
      </c>
    </row>
    <row r="797" spans="1:16" hidden="1" x14ac:dyDescent="0.3">
      <c r="A797" s="82">
        <v>26391274</v>
      </c>
      <c r="B797" s="191"/>
      <c r="C797" s="191"/>
      <c r="D797" s="191"/>
      <c r="E797" s="44">
        <v>906</v>
      </c>
      <c r="F797" s="44" t="s">
        <v>144</v>
      </c>
      <c r="G797" s="62">
        <v>1400023210</v>
      </c>
      <c r="H797" s="56">
        <v>247</v>
      </c>
      <c r="I797" s="56"/>
      <c r="J797" s="57">
        <f>SUMIFS(техфайл!$H$7:$H$4325,техфайл!$D$7:$D$4325,F797,техфайл!$E$7:$E$4325,G797,техфайл!$F$7:$F$4325,H797,техфайл!$A$7:$A$4325,A797)</f>
        <v>0</v>
      </c>
      <c r="K797" s="57"/>
      <c r="L797" s="56">
        <v>223</v>
      </c>
      <c r="M797" s="89" t="s">
        <v>132</v>
      </c>
      <c r="N797" s="57">
        <f>SUMIFS(техфайл!$H$7:$H$4325,техфайл!$D$7:$D$4325,F797,техфайл!$E$7:$E$4325,G797,техфайл!$F$7:$F$4325,H797,техфайл!$G$7:$G$4325,L797,техфайл!$A$7:$A$4325,A797,техфайл!$K$7:$K$4325,M797)</f>
        <v>0</v>
      </c>
      <c r="O797" s="43"/>
      <c r="P797" s="56" t="str">
        <f t="shared" si="46"/>
        <v>90607011400023210247</v>
      </c>
    </row>
    <row r="798" spans="1:16" hidden="1" x14ac:dyDescent="0.3">
      <c r="A798" s="82">
        <v>26391274</v>
      </c>
      <c r="B798" s="191"/>
      <c r="C798" s="191"/>
      <c r="D798" s="191"/>
      <c r="E798" s="44">
        <v>906</v>
      </c>
      <c r="F798" s="44" t="s">
        <v>144</v>
      </c>
      <c r="G798" s="62">
        <v>1400023210</v>
      </c>
      <c r="H798" s="56">
        <v>244</v>
      </c>
      <c r="I798" s="56"/>
      <c r="J798" s="57"/>
      <c r="K798" s="57"/>
      <c r="L798" s="56">
        <v>223</v>
      </c>
      <c r="M798" s="89" t="s">
        <v>133</v>
      </c>
      <c r="N798" s="57">
        <f>SUMIFS(техфайл!$H$7:$H$4325,техфайл!$D$7:$D$4325,F798,техфайл!$E$7:$E$4325,G798,техфайл!$F$7:$F$4325,H798,техфайл!$G$7:$G$4325,L798,техфайл!$A$7:$A$4325,A798,техфайл!$K$7:$K$4325,M798)</f>
        <v>0</v>
      </c>
      <c r="O798" s="43"/>
      <c r="P798" s="56" t="str">
        <f t="shared" si="46"/>
        <v>90607011400023210244</v>
      </c>
    </row>
    <row r="799" spans="1:16" hidden="1" x14ac:dyDescent="0.3">
      <c r="A799" s="82">
        <v>26391274</v>
      </c>
      <c r="B799" s="191"/>
      <c r="C799" s="191"/>
      <c r="D799" s="191"/>
      <c r="E799" s="44">
        <v>906</v>
      </c>
      <c r="F799" s="44" t="s">
        <v>144</v>
      </c>
      <c r="G799" s="62">
        <v>1400023210</v>
      </c>
      <c r="H799" s="56">
        <v>247</v>
      </c>
      <c r="I799" s="56"/>
      <c r="J799" s="57"/>
      <c r="K799" s="57"/>
      <c r="L799" s="56">
        <v>223</v>
      </c>
      <c r="M799" s="89" t="s">
        <v>134</v>
      </c>
      <c r="N799" s="57">
        <f>SUMIFS(техфайл!$H$7:$H$4325,техфайл!$D$7:$D$4325,F799,техфайл!$E$7:$E$4325,G799,техфайл!$F$7:$F$4325,H799,техфайл!$G$7:$G$4325,L799,техфайл!$A$7:$A$4325,A799,техфайл!$K$7:$K$4325,M799)</f>
        <v>0</v>
      </c>
      <c r="O799" s="43"/>
      <c r="P799" s="56" t="str">
        <f t="shared" si="46"/>
        <v>90607011400023210247</v>
      </c>
    </row>
    <row r="800" spans="1:16" hidden="1" x14ac:dyDescent="0.3">
      <c r="A800" s="82">
        <v>26391274</v>
      </c>
      <c r="B800" s="191"/>
      <c r="C800" s="191"/>
      <c r="D800" s="191"/>
      <c r="E800" s="44">
        <v>906</v>
      </c>
      <c r="F800" s="44" t="s">
        <v>144</v>
      </c>
      <c r="G800" s="62">
        <v>1400023210</v>
      </c>
      <c r="H800" s="56">
        <v>247</v>
      </c>
      <c r="I800" s="56"/>
      <c r="J800" s="57"/>
      <c r="K800" s="57"/>
      <c r="L800" s="56">
        <v>223</v>
      </c>
      <c r="M800" s="89" t="s">
        <v>135</v>
      </c>
      <c r="N800" s="57">
        <f>SUMIFS(техфайл!$H$7:$H$4325,техфайл!$D$7:$D$4325,F800,техфайл!$E$7:$E$4325,G800,техфайл!$F$7:$F$4325,H800,техфайл!$G$7:$G$4325,L800,техфайл!$A$7:$A$4325,A800,техфайл!$K$7:$K$4325,M800)</f>
        <v>0</v>
      </c>
      <c r="O800" s="43"/>
      <c r="P800" s="56" t="str">
        <f t="shared" si="46"/>
        <v>90607011400023210247</v>
      </c>
    </row>
    <row r="801" spans="1:16" hidden="1" x14ac:dyDescent="0.3">
      <c r="A801" s="82">
        <v>26391274</v>
      </c>
      <c r="B801" s="191"/>
      <c r="C801" s="191"/>
      <c r="D801" s="191"/>
      <c r="E801" s="44">
        <v>906</v>
      </c>
      <c r="F801" s="44" t="s">
        <v>144</v>
      </c>
      <c r="G801" s="62">
        <v>1400023210</v>
      </c>
      <c r="H801" s="56">
        <v>244</v>
      </c>
      <c r="I801" s="56"/>
      <c r="J801" s="57"/>
      <c r="K801" s="57"/>
      <c r="L801" s="56">
        <v>225</v>
      </c>
      <c r="M801" s="89" t="s">
        <v>131</v>
      </c>
      <c r="N801" s="57">
        <f>SUMIFS(техфайл!$H$7:$H$4325,техфайл!$D$7:$D$4325,F801,техфайл!$E$7:$E$4325,G801,техфайл!$F$7:$F$4325,H801,техфайл!$G$7:$G$4325,L801,техфайл!$A$7:$A$4325,A801,техфайл!$K$7:$K$4325,M801)</f>
        <v>0</v>
      </c>
      <c r="O801" s="43"/>
      <c r="P801" s="56" t="str">
        <f t="shared" si="46"/>
        <v>90607011400023210244</v>
      </c>
    </row>
    <row r="802" spans="1:16" hidden="1" x14ac:dyDescent="0.3">
      <c r="A802" s="82">
        <v>26391274</v>
      </c>
      <c r="B802" s="191"/>
      <c r="C802" s="191"/>
      <c r="D802" s="191"/>
      <c r="E802" s="44">
        <v>906</v>
      </c>
      <c r="F802" s="44" t="s">
        <v>144</v>
      </c>
      <c r="G802" s="62">
        <v>1400023210</v>
      </c>
      <c r="H802" s="56">
        <v>244</v>
      </c>
      <c r="I802" s="56"/>
      <c r="J802" s="57"/>
      <c r="K802" s="57"/>
      <c r="L802" s="56">
        <v>226</v>
      </c>
      <c r="M802" s="89" t="s">
        <v>131</v>
      </c>
      <c r="N802" s="57">
        <f>SUMIFS(техфайл!$H$7:$H$4325,техфайл!$D$7:$D$4325,F802,техфайл!$E$7:$E$4325,G802,техфайл!$F$7:$F$4325,H802,техфайл!$G$7:$G$4325,L802,техфайл!$A$7:$A$4325,A802,техфайл!$K$7:$K$4325,M802)</f>
        <v>0</v>
      </c>
      <c r="O802" s="43"/>
      <c r="P802" s="56" t="str">
        <f t="shared" si="46"/>
        <v>90607011400023210244</v>
      </c>
    </row>
    <row r="803" spans="1:16" hidden="1" x14ac:dyDescent="0.3">
      <c r="A803" s="82">
        <v>26391274</v>
      </c>
      <c r="B803" s="191"/>
      <c r="C803" s="191"/>
      <c r="D803" s="191"/>
      <c r="E803" s="44">
        <v>906</v>
      </c>
      <c r="F803" s="44" t="s">
        <v>144</v>
      </c>
      <c r="G803" s="62">
        <v>1400023210</v>
      </c>
      <c r="H803" s="56">
        <v>244</v>
      </c>
      <c r="I803" s="56"/>
      <c r="J803" s="57"/>
      <c r="K803" s="57"/>
      <c r="L803" s="56">
        <v>310</v>
      </c>
      <c r="M803" s="89" t="s">
        <v>136</v>
      </c>
      <c r="N803" s="57">
        <f>SUMIFS(техфайл!$H$7:$H$4325,техфайл!$D$7:$D$4325,F803,техфайл!$E$7:$E$4325,G803,техфайл!$F$7:$F$4325,H803,техфайл!$G$7:$G$4325,L803,техфайл!$A$7:$A$4325,A803,техфайл!$K$7:$K$4325,M803)</f>
        <v>0</v>
      </c>
      <c r="O803" s="43"/>
      <c r="P803" s="56" t="str">
        <f t="shared" si="46"/>
        <v>90607011400023210244</v>
      </c>
    </row>
    <row r="804" spans="1:16" hidden="1" x14ac:dyDescent="0.3">
      <c r="A804" s="82">
        <v>26391274</v>
      </c>
      <c r="B804" s="191"/>
      <c r="C804" s="191"/>
      <c r="D804" s="191"/>
      <c r="E804" s="44">
        <v>906</v>
      </c>
      <c r="F804" s="44" t="s">
        <v>144</v>
      </c>
      <c r="G804" s="62">
        <v>1400023210</v>
      </c>
      <c r="H804" s="56">
        <v>244</v>
      </c>
      <c r="I804" s="56"/>
      <c r="J804" s="57"/>
      <c r="K804" s="57"/>
      <c r="L804" s="56">
        <v>342</v>
      </c>
      <c r="M804" s="89" t="s">
        <v>137</v>
      </c>
      <c r="N804" s="57">
        <f>SUMIFS(техфайл!$H$7:$H$4325,техфайл!$D$7:$D$4325,F804,техфайл!$E$7:$E$4325,G804,техфайл!$F$7:$F$4325,H804,техфайл!$G$7:$G$4325,L804,техфайл!$A$7:$A$4325,A804,техфайл!$K$7:$K$4325,M804)</f>
        <v>0</v>
      </c>
      <c r="O804" s="43"/>
      <c r="P804" s="56" t="str">
        <f t="shared" si="46"/>
        <v>90607011400023210244</v>
      </c>
    </row>
    <row r="805" spans="1:16" hidden="1" x14ac:dyDescent="0.3">
      <c r="A805" s="82">
        <v>26391274</v>
      </c>
      <c r="B805" s="191"/>
      <c r="C805" s="191"/>
      <c r="D805" s="191"/>
      <c r="E805" s="44">
        <v>906</v>
      </c>
      <c r="F805" s="44" t="s">
        <v>144</v>
      </c>
      <c r="G805" s="62">
        <v>1400023210</v>
      </c>
      <c r="H805" s="56">
        <v>244</v>
      </c>
      <c r="I805" s="56"/>
      <c r="J805" s="57"/>
      <c r="K805" s="57"/>
      <c r="L805" s="56">
        <v>344</v>
      </c>
      <c r="M805" s="89" t="s">
        <v>136</v>
      </c>
      <c r="N805" s="57">
        <f>SUMIFS(техфайл!$H$7:$H$4325,техфайл!$D$7:$D$4325,F805,техфайл!$E$7:$E$4325,G805,техфайл!$F$7:$F$4325,H805,техфайл!$G$7:$G$4325,L805,техфайл!$A$7:$A$4325,A805,техфайл!$K$7:$K$4325,M805)</f>
        <v>0</v>
      </c>
      <c r="O805" s="43"/>
      <c r="P805" s="56" t="str">
        <f t="shared" si="46"/>
        <v>90607011400023210244</v>
      </c>
    </row>
    <row r="806" spans="1:16" hidden="1" x14ac:dyDescent="0.3">
      <c r="A806" s="82">
        <v>26391274</v>
      </c>
      <c r="B806" s="191"/>
      <c r="C806" s="191"/>
      <c r="D806" s="191"/>
      <c r="E806" s="44">
        <v>906</v>
      </c>
      <c r="F806" s="44" t="s">
        <v>144</v>
      </c>
      <c r="G806" s="62">
        <v>1400023210</v>
      </c>
      <c r="H806" s="56">
        <v>244</v>
      </c>
      <c r="I806" s="56"/>
      <c r="J806" s="57"/>
      <c r="K806" s="57"/>
      <c r="L806" s="56">
        <v>346</v>
      </c>
      <c r="M806" s="89" t="s">
        <v>136</v>
      </c>
      <c r="N806" s="57">
        <f>SUMIFS(техфайл!$H$7:$H$4325,техфайл!$D$7:$D$4325,F806,техфайл!$E$7:$E$4325,G806,техфайл!$F$7:$F$4325,H806,техфайл!$G$7:$G$4325,L806,техфайл!$A$7:$A$4325,A806,техфайл!$K$7:$K$4325,M806)</f>
        <v>0</v>
      </c>
      <c r="O806" s="43"/>
      <c r="P806" s="56" t="str">
        <f t="shared" si="46"/>
        <v>90607011400023210244</v>
      </c>
    </row>
    <row r="807" spans="1:16" hidden="1" x14ac:dyDescent="0.3">
      <c r="A807" s="82">
        <v>26391274</v>
      </c>
      <c r="B807" s="191"/>
      <c r="C807" s="191"/>
      <c r="D807" s="191"/>
      <c r="E807" s="44">
        <v>906</v>
      </c>
      <c r="F807" s="44" t="s">
        <v>144</v>
      </c>
      <c r="G807" s="62">
        <v>1400023210</v>
      </c>
      <c r="H807" s="56">
        <v>851</v>
      </c>
      <c r="I807" s="56"/>
      <c r="J807" s="57">
        <f>SUMIFS(техфайл!$H$7:$H$4325,техфайл!$D$7:$D$4325,F807,техфайл!$E$7:$E$4325,G807,техфайл!$F$7:$F$4325,H807,техфайл!$A$7:$A$4325,A807)</f>
        <v>0</v>
      </c>
      <c r="K807" s="57"/>
      <c r="L807" s="56">
        <v>291</v>
      </c>
      <c r="M807" s="89" t="s">
        <v>138</v>
      </c>
      <c r="N807" s="57">
        <f>SUMIFS(техфайл!$H$7:$H$4325,техфайл!$D$7:$D$4325,F807,техфайл!$E$7:$E$4325,G807,техфайл!$F$7:$F$4325,H807,техфайл!$G$7:$G$4325,L807,техфайл!$A$7:$A$4325,A807,техфайл!$K$7:$K$4325,M807)</f>
        <v>0</v>
      </c>
      <c r="O807" s="43"/>
      <c r="P807" s="56" t="str">
        <f t="shared" si="46"/>
        <v>90607011400023210851</v>
      </c>
    </row>
    <row r="808" spans="1:16" hidden="1" x14ac:dyDescent="0.3">
      <c r="A808" s="82">
        <v>26391274</v>
      </c>
      <c r="B808" s="191"/>
      <c r="C808" s="191"/>
      <c r="D808" s="191"/>
      <c r="E808" s="44">
        <v>906</v>
      </c>
      <c r="F808" s="44" t="s">
        <v>174</v>
      </c>
      <c r="G808" s="62">
        <v>1400005000</v>
      </c>
      <c r="H808" s="56">
        <v>112</v>
      </c>
      <c r="I808" s="56"/>
      <c r="J808" s="57">
        <f>SUMIFS(техфайл!$H$7:$H$4325,техфайл!$D$7:$D$4325,F808,техфайл!$E$7:$E$4325,G808,техфайл!$F$7:$F$4325,H808,техфайл!$A$7:$A$4325,A808)</f>
        <v>0</v>
      </c>
      <c r="K808" s="57"/>
      <c r="L808" s="56">
        <v>212</v>
      </c>
      <c r="M808" s="89" t="s">
        <v>175</v>
      </c>
      <c r="N808" s="57">
        <f>SUMIFS(техфайл!$H$7:$H$4325,техфайл!$D$7:$D$4325,F808,техфайл!$E$7:$E$4325,G808,техфайл!$F$7:$F$4325,H808,техфайл!$G$7:$G$4325,L808,техфайл!$A$7:$A$4325,A808,техфайл!$K$7:$K$4325,M808)</f>
        <v>0</v>
      </c>
      <c r="O808" s="43"/>
      <c r="P808" s="56" t="str">
        <f t="shared" si="46"/>
        <v>90607051400005000112</v>
      </c>
    </row>
    <row r="809" spans="1:16" hidden="1" x14ac:dyDescent="0.3">
      <c r="A809" s="82">
        <v>26391274</v>
      </c>
      <c r="B809" s="192"/>
      <c r="C809" s="192"/>
      <c r="D809" s="192"/>
      <c r="E809" s="44">
        <v>906</v>
      </c>
      <c r="F809" s="44" t="s">
        <v>174</v>
      </c>
      <c r="G809" s="62">
        <v>1400005000</v>
      </c>
      <c r="H809" s="56">
        <v>244</v>
      </c>
      <c r="I809" s="56"/>
      <c r="J809" s="57">
        <f>SUMIFS(техфайл!$H$7:$H$4325,техфайл!$D$7:$D$4325,F809,техфайл!$E$7:$E$4325,G809,техфайл!$F$7:$F$4325,H809,техфайл!$A$7:$A$4325,A809)</f>
        <v>0</v>
      </c>
      <c r="K809" s="57"/>
      <c r="L809" s="56">
        <v>226</v>
      </c>
      <c r="M809" s="89" t="s">
        <v>175</v>
      </c>
      <c r="N809" s="57">
        <f>SUMIFS(техфайл!$H$7:$H$4325,техфайл!$D$7:$D$4325,F809,техфайл!$E$7:$E$4325,G809,техфайл!$F$7:$F$4325,H809,техфайл!$G$7:$G$4325,L809,техфайл!$A$7:$A$4325,A809,техфайл!$K$7:$K$4325,M809)</f>
        <v>0</v>
      </c>
      <c r="O809" s="43"/>
      <c r="P809" s="56" t="str">
        <f t="shared" si="46"/>
        <v>90607051400005000244</v>
      </c>
    </row>
    <row r="810" spans="1:16" ht="18.75" hidden="1" customHeight="1" x14ac:dyDescent="0.3">
      <c r="A810" s="82">
        <v>35783104</v>
      </c>
      <c r="B810" s="190" t="s">
        <v>520</v>
      </c>
      <c r="C810" s="190" t="s">
        <v>395</v>
      </c>
      <c r="D810" s="190" t="str">
        <f>VLOOKUP($A810, Учреждения!$B$4:$F$292, 3, FALSE)</f>
        <v xml:space="preserve">ГКДОУ "ДЕТСКИЙ САД № 147 "РАДУГА" Г.О. ГОРЛОВКА" ДНР
</v>
      </c>
      <c r="E810" s="81" t="s">
        <v>140</v>
      </c>
      <c r="F810" s="81" t="s">
        <v>140</v>
      </c>
      <c r="G810" s="81" t="s">
        <v>140</v>
      </c>
      <c r="H810" s="81" t="s">
        <v>140</v>
      </c>
      <c r="I810" s="81" t="s">
        <v>140</v>
      </c>
      <c r="J810" s="81" t="s">
        <v>140</v>
      </c>
      <c r="K810" s="80">
        <f>SUM(J811:J826)</f>
        <v>0</v>
      </c>
      <c r="L810" s="56"/>
      <c r="M810" s="89"/>
      <c r="N810" s="57"/>
      <c r="O810" s="43"/>
      <c r="P810" s="85"/>
    </row>
    <row r="811" spans="1:16" ht="18.75" hidden="1" customHeight="1" x14ac:dyDescent="0.3">
      <c r="A811" s="82">
        <v>35783104</v>
      </c>
      <c r="B811" s="191"/>
      <c r="C811" s="191"/>
      <c r="D811" s="191"/>
      <c r="E811" s="44">
        <v>906</v>
      </c>
      <c r="F811" s="44" t="s">
        <v>144</v>
      </c>
      <c r="G811" s="62">
        <v>1400023210</v>
      </c>
      <c r="H811" s="56" t="s">
        <v>168</v>
      </c>
      <c r="I811" s="56"/>
      <c r="J811" s="57">
        <f>SUMIFS(техфайл!$H$7:$H$4325,техфайл!$D$7:$D$4325,F811,техфайл!$E$7:$E$4325,G811,техфайл!$F$7:$F$4325,H811,техфайл!$A$7:$A$4325,A811)</f>
        <v>0</v>
      </c>
      <c r="K811" s="57"/>
      <c r="L811" s="56">
        <v>211</v>
      </c>
      <c r="M811" s="89" t="s">
        <v>172</v>
      </c>
      <c r="N811" s="57">
        <f>SUMIFS(техфайл!$H$7:$H$4325,техфайл!$D$7:$D$4325,F811,техфайл!$E$7:$E$4325,G811,техфайл!$F$7:$F$4325,H811,техфайл!$G$7:$G$4325,L811,техфайл!$A$7:$A$4325,A811,техфайл!$K$7:$K$4325,M811)+SUMIFS(техфайл!$H$7:$H$4325,техфайл!$D$7:$D$4325,F811,техфайл!$E$7:$E$4325,G811,техфайл!$F$7:$F$4325,H811,техфайл!$G$7:$G$4325,266,техфайл!$A$7:$A$4325,A811,техфайл!$K$7:$K$4325,M811)</f>
        <v>0</v>
      </c>
      <c r="O811" s="43"/>
      <c r="P811" s="56" t="str">
        <f t="shared" ref="P811:P826" si="47">E811&amp;F811&amp;SUBSTITUTE(G811," ","")&amp;H811</f>
        <v>90607011400023210111</v>
      </c>
    </row>
    <row r="812" spans="1:16" hidden="1" x14ac:dyDescent="0.3">
      <c r="A812" s="82">
        <v>35783104</v>
      </c>
      <c r="B812" s="191"/>
      <c r="C812" s="191"/>
      <c r="D812" s="191"/>
      <c r="E812" s="44">
        <v>906</v>
      </c>
      <c r="F812" s="44" t="s">
        <v>144</v>
      </c>
      <c r="G812" s="62">
        <v>1400023210</v>
      </c>
      <c r="H812" s="56" t="s">
        <v>170</v>
      </c>
      <c r="I812" s="56"/>
      <c r="J812" s="57">
        <f>SUMIFS(техфайл!$H$7:$H$4325,техфайл!$D$7:$D$4325,F812,техфайл!$E$7:$E$4325,G812,техфайл!$F$7:$F$4325,H812,техфайл!$A$7:$A$4325,A812)</f>
        <v>0</v>
      </c>
      <c r="K812" s="57"/>
      <c r="L812" s="56">
        <v>213</v>
      </c>
      <c r="M812" s="89" t="s">
        <v>173</v>
      </c>
      <c r="N812" s="57">
        <f>SUMIFS(техфайл!$H$7:$H$4325,техфайл!$D$7:$D$4325,F812,техфайл!$E$7:$E$4325,G812,техфайл!$F$7:$F$4325,H812,техфайл!$G$7:$G$4325,L812,техфайл!$A$7:$A$4325,A812,техфайл!$K$7:$K$4325,M812)</f>
        <v>0</v>
      </c>
      <c r="O812" s="43"/>
      <c r="P812" s="56" t="str">
        <f t="shared" si="47"/>
        <v>90607011400023210119</v>
      </c>
    </row>
    <row r="813" spans="1:16" hidden="1" x14ac:dyDescent="0.3">
      <c r="A813" s="82">
        <v>35783104</v>
      </c>
      <c r="B813" s="191"/>
      <c r="C813" s="191"/>
      <c r="D813" s="191"/>
      <c r="E813" s="44">
        <v>906</v>
      </c>
      <c r="F813" s="44" t="s">
        <v>144</v>
      </c>
      <c r="G813" s="62">
        <v>1400023210</v>
      </c>
      <c r="H813" s="56">
        <v>244</v>
      </c>
      <c r="I813" s="56"/>
      <c r="J813" s="57">
        <f>SUMIFS(техфайл!$H$7:$H$4325,техфайл!$D$7:$D$4325,F813,техфайл!$E$7:$E$4325,G813,техфайл!$F$7:$F$4325,H813,техфайл!$A$7:$A$4325,A813)</f>
        <v>0</v>
      </c>
      <c r="K813" s="57"/>
      <c r="L813" s="56">
        <v>221</v>
      </c>
      <c r="M813" s="89" t="s">
        <v>131</v>
      </c>
      <c r="N813" s="57">
        <f>SUMIFS(техфайл!$H$7:$H$4325,техфайл!$D$7:$D$4325,F813,техфайл!$E$7:$E$4325,G813,техфайл!$F$7:$F$4325,H813,техфайл!$G$7:$G$4325,L813,техфайл!$A$7:$A$4325,A813,техфайл!$K$7:$K$4325,M813)</f>
        <v>0</v>
      </c>
      <c r="O813" s="43"/>
      <c r="P813" s="56" t="str">
        <f t="shared" si="47"/>
        <v>90607011400023210244</v>
      </c>
    </row>
    <row r="814" spans="1:16" hidden="1" x14ac:dyDescent="0.3">
      <c r="A814" s="82">
        <v>35783104</v>
      </c>
      <c r="B814" s="191"/>
      <c r="C814" s="191"/>
      <c r="D814" s="191"/>
      <c r="E814" s="44">
        <v>906</v>
      </c>
      <c r="F814" s="44" t="s">
        <v>144</v>
      </c>
      <c r="G814" s="62">
        <v>1400023210</v>
      </c>
      <c r="H814" s="56">
        <v>247</v>
      </c>
      <c r="I814" s="56"/>
      <c r="J814" s="57">
        <f>SUMIFS(техфайл!$H$7:$H$4325,техфайл!$D$7:$D$4325,F814,техфайл!$E$7:$E$4325,G814,техфайл!$F$7:$F$4325,H814,техфайл!$A$7:$A$4325,A814)</f>
        <v>0</v>
      </c>
      <c r="K814" s="57"/>
      <c r="L814" s="56">
        <v>223</v>
      </c>
      <c r="M814" s="89" t="s">
        <v>132</v>
      </c>
      <c r="N814" s="57">
        <f>SUMIFS(техфайл!$H$7:$H$4325,техфайл!$D$7:$D$4325,F814,техфайл!$E$7:$E$4325,G814,техфайл!$F$7:$F$4325,H814,техфайл!$G$7:$G$4325,L814,техфайл!$A$7:$A$4325,A814,техфайл!$K$7:$K$4325,M814)</f>
        <v>0</v>
      </c>
      <c r="O814" s="43"/>
      <c r="P814" s="56" t="str">
        <f t="shared" si="47"/>
        <v>90607011400023210247</v>
      </c>
    </row>
    <row r="815" spans="1:16" hidden="1" x14ac:dyDescent="0.3">
      <c r="A815" s="82">
        <v>35783104</v>
      </c>
      <c r="B815" s="191"/>
      <c r="C815" s="191"/>
      <c r="D815" s="191"/>
      <c r="E815" s="44">
        <v>906</v>
      </c>
      <c r="F815" s="44" t="s">
        <v>144</v>
      </c>
      <c r="G815" s="62">
        <v>1400023210</v>
      </c>
      <c r="H815" s="56">
        <v>244</v>
      </c>
      <c r="I815" s="56"/>
      <c r="J815" s="57"/>
      <c r="K815" s="57"/>
      <c r="L815" s="56">
        <v>223</v>
      </c>
      <c r="M815" s="89" t="s">
        <v>133</v>
      </c>
      <c r="N815" s="57">
        <f>SUMIFS(техфайл!$H$7:$H$4325,техфайл!$D$7:$D$4325,F815,техфайл!$E$7:$E$4325,G815,техфайл!$F$7:$F$4325,H815,техфайл!$G$7:$G$4325,L815,техфайл!$A$7:$A$4325,A815,техфайл!$K$7:$K$4325,M815)</f>
        <v>0</v>
      </c>
      <c r="O815" s="43"/>
      <c r="P815" s="56" t="str">
        <f t="shared" si="47"/>
        <v>90607011400023210244</v>
      </c>
    </row>
    <row r="816" spans="1:16" hidden="1" x14ac:dyDescent="0.3">
      <c r="A816" s="82">
        <v>35783104</v>
      </c>
      <c r="B816" s="191"/>
      <c r="C816" s="191"/>
      <c r="D816" s="191"/>
      <c r="E816" s="44">
        <v>906</v>
      </c>
      <c r="F816" s="44" t="s">
        <v>144</v>
      </c>
      <c r="G816" s="62">
        <v>1400023210</v>
      </c>
      <c r="H816" s="56">
        <v>247</v>
      </c>
      <c r="I816" s="56"/>
      <c r="J816" s="57"/>
      <c r="K816" s="57"/>
      <c r="L816" s="56">
        <v>223</v>
      </c>
      <c r="M816" s="89" t="s">
        <v>134</v>
      </c>
      <c r="N816" s="57">
        <f>SUMIFS(техфайл!$H$7:$H$4325,техфайл!$D$7:$D$4325,F816,техфайл!$E$7:$E$4325,G816,техфайл!$F$7:$F$4325,H816,техфайл!$G$7:$G$4325,L816,техфайл!$A$7:$A$4325,A816,техфайл!$K$7:$K$4325,M816)</f>
        <v>0</v>
      </c>
      <c r="O816" s="43"/>
      <c r="P816" s="56" t="str">
        <f t="shared" si="47"/>
        <v>90607011400023210247</v>
      </c>
    </row>
    <row r="817" spans="1:16" hidden="1" x14ac:dyDescent="0.3">
      <c r="A817" s="82">
        <v>35783104</v>
      </c>
      <c r="B817" s="191"/>
      <c r="C817" s="191"/>
      <c r="D817" s="191"/>
      <c r="E817" s="44">
        <v>906</v>
      </c>
      <c r="F817" s="44" t="s">
        <v>144</v>
      </c>
      <c r="G817" s="62">
        <v>1400023210</v>
      </c>
      <c r="H817" s="56">
        <v>247</v>
      </c>
      <c r="I817" s="56"/>
      <c r="J817" s="57"/>
      <c r="K817" s="57"/>
      <c r="L817" s="56">
        <v>223</v>
      </c>
      <c r="M817" s="89" t="s">
        <v>135</v>
      </c>
      <c r="N817" s="57">
        <f>SUMIFS(техфайл!$H$7:$H$4325,техфайл!$D$7:$D$4325,F817,техфайл!$E$7:$E$4325,G817,техфайл!$F$7:$F$4325,H817,техфайл!$G$7:$G$4325,L817,техфайл!$A$7:$A$4325,A817,техфайл!$K$7:$K$4325,M817)</f>
        <v>0</v>
      </c>
      <c r="O817" s="43"/>
      <c r="P817" s="56" t="str">
        <f t="shared" si="47"/>
        <v>90607011400023210247</v>
      </c>
    </row>
    <row r="818" spans="1:16" hidden="1" x14ac:dyDescent="0.3">
      <c r="A818" s="82">
        <v>35783104</v>
      </c>
      <c r="B818" s="191"/>
      <c r="C818" s="191"/>
      <c r="D818" s="191"/>
      <c r="E818" s="44">
        <v>906</v>
      </c>
      <c r="F818" s="44" t="s">
        <v>144</v>
      </c>
      <c r="G818" s="62">
        <v>1400023210</v>
      </c>
      <c r="H818" s="56">
        <v>244</v>
      </c>
      <c r="I818" s="56"/>
      <c r="J818" s="57"/>
      <c r="K818" s="57"/>
      <c r="L818" s="56">
        <v>225</v>
      </c>
      <c r="M818" s="89" t="s">
        <v>131</v>
      </c>
      <c r="N818" s="57">
        <f>SUMIFS(техфайл!$H$7:$H$4325,техфайл!$D$7:$D$4325,F818,техфайл!$E$7:$E$4325,G818,техфайл!$F$7:$F$4325,H818,техфайл!$G$7:$G$4325,L818,техфайл!$A$7:$A$4325,A818,техфайл!$K$7:$K$4325,M818)</f>
        <v>0</v>
      </c>
      <c r="O818" s="43"/>
      <c r="P818" s="56" t="str">
        <f t="shared" si="47"/>
        <v>90607011400023210244</v>
      </c>
    </row>
    <row r="819" spans="1:16" hidden="1" x14ac:dyDescent="0.3">
      <c r="A819" s="82">
        <v>35783104</v>
      </c>
      <c r="B819" s="191"/>
      <c r="C819" s="191"/>
      <c r="D819" s="191"/>
      <c r="E819" s="44">
        <v>906</v>
      </c>
      <c r="F819" s="44" t="s">
        <v>144</v>
      </c>
      <c r="G819" s="62">
        <v>1400023210</v>
      </c>
      <c r="H819" s="56">
        <v>244</v>
      </c>
      <c r="I819" s="56"/>
      <c r="J819" s="57"/>
      <c r="K819" s="57"/>
      <c r="L819" s="56">
        <v>226</v>
      </c>
      <c r="M819" s="89" t="s">
        <v>131</v>
      </c>
      <c r="N819" s="57">
        <f>SUMIFS(техфайл!$H$7:$H$4325,техфайл!$D$7:$D$4325,F819,техфайл!$E$7:$E$4325,G819,техфайл!$F$7:$F$4325,H819,техфайл!$G$7:$G$4325,L819,техфайл!$A$7:$A$4325,A819,техфайл!$K$7:$K$4325,M819)</f>
        <v>0</v>
      </c>
      <c r="O819" s="43"/>
      <c r="P819" s="56" t="str">
        <f t="shared" si="47"/>
        <v>90607011400023210244</v>
      </c>
    </row>
    <row r="820" spans="1:16" hidden="1" x14ac:dyDescent="0.3">
      <c r="A820" s="82">
        <v>35783104</v>
      </c>
      <c r="B820" s="191"/>
      <c r="C820" s="191"/>
      <c r="D820" s="191"/>
      <c r="E820" s="44">
        <v>906</v>
      </c>
      <c r="F820" s="44" t="s">
        <v>144</v>
      </c>
      <c r="G820" s="62">
        <v>1400023210</v>
      </c>
      <c r="H820" s="56">
        <v>244</v>
      </c>
      <c r="I820" s="56"/>
      <c r="J820" s="57"/>
      <c r="K820" s="57"/>
      <c r="L820" s="56">
        <v>310</v>
      </c>
      <c r="M820" s="89" t="s">
        <v>136</v>
      </c>
      <c r="N820" s="57">
        <f>SUMIFS(техфайл!$H$7:$H$4325,техфайл!$D$7:$D$4325,F820,техфайл!$E$7:$E$4325,G820,техфайл!$F$7:$F$4325,H820,техфайл!$G$7:$G$4325,L820,техфайл!$A$7:$A$4325,A820,техфайл!$K$7:$K$4325,M820)</f>
        <v>0</v>
      </c>
      <c r="O820" s="43"/>
      <c r="P820" s="56" t="str">
        <f t="shared" si="47"/>
        <v>90607011400023210244</v>
      </c>
    </row>
    <row r="821" spans="1:16" hidden="1" x14ac:dyDescent="0.3">
      <c r="A821" s="82">
        <v>35783104</v>
      </c>
      <c r="B821" s="191"/>
      <c r="C821" s="191"/>
      <c r="D821" s="191"/>
      <c r="E821" s="44">
        <v>906</v>
      </c>
      <c r="F821" s="44" t="s">
        <v>144</v>
      </c>
      <c r="G821" s="62">
        <v>1400023210</v>
      </c>
      <c r="H821" s="56">
        <v>244</v>
      </c>
      <c r="I821" s="56"/>
      <c r="J821" s="57"/>
      <c r="K821" s="57"/>
      <c r="L821" s="56">
        <v>342</v>
      </c>
      <c r="M821" s="89" t="s">
        <v>137</v>
      </c>
      <c r="N821" s="57">
        <f>SUMIFS(техфайл!$H$7:$H$4325,техфайл!$D$7:$D$4325,F821,техфайл!$E$7:$E$4325,G821,техфайл!$F$7:$F$4325,H821,техфайл!$G$7:$G$4325,L821,техфайл!$A$7:$A$4325,A821,техфайл!$K$7:$K$4325,M821)</f>
        <v>0</v>
      </c>
      <c r="O821" s="43"/>
      <c r="P821" s="56" t="str">
        <f t="shared" si="47"/>
        <v>90607011400023210244</v>
      </c>
    </row>
    <row r="822" spans="1:16" hidden="1" x14ac:dyDescent="0.3">
      <c r="A822" s="82">
        <v>35783104</v>
      </c>
      <c r="B822" s="191"/>
      <c r="C822" s="191"/>
      <c r="D822" s="191"/>
      <c r="E822" s="44">
        <v>906</v>
      </c>
      <c r="F822" s="44" t="s">
        <v>144</v>
      </c>
      <c r="G822" s="62">
        <v>1400023210</v>
      </c>
      <c r="H822" s="56">
        <v>244</v>
      </c>
      <c r="I822" s="56"/>
      <c r="J822" s="57"/>
      <c r="K822" s="57"/>
      <c r="L822" s="56">
        <v>344</v>
      </c>
      <c r="M822" s="89" t="s">
        <v>136</v>
      </c>
      <c r="N822" s="57">
        <f>SUMIFS(техфайл!$H$7:$H$4325,техфайл!$D$7:$D$4325,F822,техфайл!$E$7:$E$4325,G822,техфайл!$F$7:$F$4325,H822,техфайл!$G$7:$G$4325,L822,техфайл!$A$7:$A$4325,A822,техфайл!$K$7:$K$4325,M822)</f>
        <v>0</v>
      </c>
      <c r="O822" s="43"/>
      <c r="P822" s="56" t="str">
        <f t="shared" si="47"/>
        <v>90607011400023210244</v>
      </c>
    </row>
    <row r="823" spans="1:16" hidden="1" x14ac:dyDescent="0.3">
      <c r="A823" s="82">
        <v>35783104</v>
      </c>
      <c r="B823" s="191"/>
      <c r="C823" s="191"/>
      <c r="D823" s="191"/>
      <c r="E823" s="44">
        <v>906</v>
      </c>
      <c r="F823" s="44" t="s">
        <v>144</v>
      </c>
      <c r="G823" s="62">
        <v>1400023210</v>
      </c>
      <c r="H823" s="56">
        <v>244</v>
      </c>
      <c r="I823" s="56"/>
      <c r="J823" s="57"/>
      <c r="K823" s="57"/>
      <c r="L823" s="56">
        <v>346</v>
      </c>
      <c r="M823" s="89" t="s">
        <v>136</v>
      </c>
      <c r="N823" s="57">
        <f>SUMIFS(техфайл!$H$7:$H$4325,техфайл!$D$7:$D$4325,F823,техфайл!$E$7:$E$4325,G823,техфайл!$F$7:$F$4325,H823,техфайл!$G$7:$G$4325,L823,техфайл!$A$7:$A$4325,A823,техфайл!$K$7:$K$4325,M823)</f>
        <v>0</v>
      </c>
      <c r="O823" s="43"/>
      <c r="P823" s="56" t="str">
        <f t="shared" si="47"/>
        <v>90607011400023210244</v>
      </c>
    </row>
    <row r="824" spans="1:16" hidden="1" x14ac:dyDescent="0.3">
      <c r="A824" s="82">
        <v>35783104</v>
      </c>
      <c r="B824" s="191"/>
      <c r="C824" s="191"/>
      <c r="D824" s="191"/>
      <c r="E824" s="44">
        <v>906</v>
      </c>
      <c r="F824" s="44" t="s">
        <v>144</v>
      </c>
      <c r="G824" s="62">
        <v>1400023210</v>
      </c>
      <c r="H824" s="56">
        <v>851</v>
      </c>
      <c r="I824" s="56"/>
      <c r="J824" s="57">
        <f>SUMIFS(техфайл!$H$7:$H$4325,техфайл!$D$7:$D$4325,F824,техфайл!$E$7:$E$4325,G824,техфайл!$F$7:$F$4325,H824,техфайл!$A$7:$A$4325,A824)</f>
        <v>0</v>
      </c>
      <c r="K824" s="57"/>
      <c r="L824" s="56">
        <v>291</v>
      </c>
      <c r="M824" s="89" t="s">
        <v>138</v>
      </c>
      <c r="N824" s="57">
        <f>SUMIFS(техфайл!$H$7:$H$4325,техфайл!$D$7:$D$4325,F824,техфайл!$E$7:$E$4325,G824,техфайл!$F$7:$F$4325,H824,техфайл!$G$7:$G$4325,L824,техфайл!$A$7:$A$4325,A824,техфайл!$K$7:$K$4325,M824)</f>
        <v>0</v>
      </c>
      <c r="O824" s="43"/>
      <c r="P824" s="56" t="str">
        <f t="shared" si="47"/>
        <v>90607011400023210851</v>
      </c>
    </row>
    <row r="825" spans="1:16" hidden="1" x14ac:dyDescent="0.3">
      <c r="A825" s="82">
        <v>35783104</v>
      </c>
      <c r="B825" s="191"/>
      <c r="C825" s="191"/>
      <c r="D825" s="191"/>
      <c r="E825" s="44">
        <v>906</v>
      </c>
      <c r="F825" s="44" t="s">
        <v>174</v>
      </c>
      <c r="G825" s="62">
        <v>1400005000</v>
      </c>
      <c r="H825" s="56">
        <v>112</v>
      </c>
      <c r="I825" s="56"/>
      <c r="J825" s="57">
        <f>SUMIFS(техфайл!$H$7:$H$4325,техфайл!$D$7:$D$4325,F825,техфайл!$E$7:$E$4325,G825,техфайл!$F$7:$F$4325,H825,техфайл!$A$7:$A$4325,A825)</f>
        <v>0</v>
      </c>
      <c r="K825" s="57"/>
      <c r="L825" s="56">
        <v>212</v>
      </c>
      <c r="M825" s="89" t="s">
        <v>175</v>
      </c>
      <c r="N825" s="57">
        <f>SUMIFS(техфайл!$H$7:$H$4325,техфайл!$D$7:$D$4325,F825,техфайл!$E$7:$E$4325,G825,техфайл!$F$7:$F$4325,H825,техфайл!$G$7:$G$4325,L825,техфайл!$A$7:$A$4325,A825,техфайл!$K$7:$K$4325,M825)</f>
        <v>0</v>
      </c>
      <c r="O825" s="43"/>
      <c r="P825" s="56" t="str">
        <f t="shared" si="47"/>
        <v>90607051400005000112</v>
      </c>
    </row>
    <row r="826" spans="1:16" hidden="1" x14ac:dyDescent="0.3">
      <c r="A826" s="82">
        <v>35783104</v>
      </c>
      <c r="B826" s="192"/>
      <c r="C826" s="192"/>
      <c r="D826" s="192"/>
      <c r="E826" s="44">
        <v>906</v>
      </c>
      <c r="F826" s="44" t="s">
        <v>174</v>
      </c>
      <c r="G826" s="62">
        <v>1400005000</v>
      </c>
      <c r="H826" s="56">
        <v>244</v>
      </c>
      <c r="I826" s="56"/>
      <c r="J826" s="57">
        <f>SUMIFS(техфайл!$H$7:$H$4325,техфайл!$D$7:$D$4325,F826,техфайл!$E$7:$E$4325,G826,техфайл!$F$7:$F$4325,H826,техфайл!$A$7:$A$4325,A826)</f>
        <v>0</v>
      </c>
      <c r="K826" s="57"/>
      <c r="L826" s="56">
        <v>226</v>
      </c>
      <c r="M826" s="89" t="s">
        <v>175</v>
      </c>
      <c r="N826" s="57">
        <f>SUMIFS(техфайл!$H$7:$H$4325,техфайл!$D$7:$D$4325,F826,техфайл!$E$7:$E$4325,G826,техфайл!$F$7:$F$4325,H826,техфайл!$G$7:$G$4325,L826,техфайл!$A$7:$A$4325,A826,техфайл!$K$7:$K$4325,M826)</f>
        <v>0</v>
      </c>
      <c r="O826" s="43"/>
      <c r="P826" s="56" t="str">
        <f t="shared" si="47"/>
        <v>90607051400005000244</v>
      </c>
    </row>
    <row r="827" spans="1:16" ht="18.75" hidden="1" customHeight="1" x14ac:dyDescent="0.3">
      <c r="A827" s="82">
        <v>35783036</v>
      </c>
      <c r="B827" s="190" t="s">
        <v>521</v>
      </c>
      <c r="C827" s="190" t="s">
        <v>396</v>
      </c>
      <c r="D827" s="190" t="str">
        <f>VLOOKUP($A827, Учреждения!$B$4:$F$292, 3, FALSE)</f>
        <v xml:space="preserve">ГКДОУ "ДЕТСКИЙ САД № 148 "РАССВЕТ" Г.О. ГОРЛОВКА" ДНР
</v>
      </c>
      <c r="E827" s="81" t="s">
        <v>140</v>
      </c>
      <c r="F827" s="81" t="s">
        <v>140</v>
      </c>
      <c r="G827" s="81" t="s">
        <v>140</v>
      </c>
      <c r="H827" s="81" t="s">
        <v>140</v>
      </c>
      <c r="I827" s="81" t="s">
        <v>140</v>
      </c>
      <c r="J827" s="81" t="s">
        <v>140</v>
      </c>
      <c r="K827" s="80">
        <f>SUM(J828:J843)</f>
        <v>0</v>
      </c>
      <c r="L827" s="56"/>
      <c r="M827" s="89"/>
      <c r="N827" s="57"/>
      <c r="O827" s="43"/>
      <c r="P827" s="85"/>
    </row>
    <row r="828" spans="1:16" ht="18.75" hidden="1" customHeight="1" x14ac:dyDescent="0.3">
      <c r="A828" s="82">
        <v>35783036</v>
      </c>
      <c r="B828" s="191"/>
      <c r="C828" s="191"/>
      <c r="D828" s="191"/>
      <c r="E828" s="44">
        <v>906</v>
      </c>
      <c r="F828" s="44" t="s">
        <v>144</v>
      </c>
      <c r="G828" s="62">
        <v>1400023210</v>
      </c>
      <c r="H828" s="56" t="s">
        <v>168</v>
      </c>
      <c r="I828" s="56"/>
      <c r="J828" s="57">
        <f>SUMIFS(техфайл!$H$7:$H$4325,техфайл!$D$7:$D$4325,F828,техфайл!$E$7:$E$4325,G828,техфайл!$F$7:$F$4325,H828,техфайл!$A$7:$A$4325,A828)</f>
        <v>0</v>
      </c>
      <c r="K828" s="57"/>
      <c r="L828" s="56">
        <v>211</v>
      </c>
      <c r="M828" s="89" t="s">
        <v>172</v>
      </c>
      <c r="N828" s="57">
        <f>SUMIFS(техфайл!$H$7:$H$4325,техфайл!$D$7:$D$4325,F828,техфайл!$E$7:$E$4325,G828,техфайл!$F$7:$F$4325,H828,техфайл!$G$7:$G$4325,L828,техфайл!$A$7:$A$4325,A828,техфайл!$K$7:$K$4325,M828)+SUMIFS(техфайл!$H$7:$H$4325,техфайл!$D$7:$D$4325,F828,техфайл!$E$7:$E$4325,G828,техфайл!$F$7:$F$4325,H828,техфайл!$G$7:$G$4325,266,техфайл!$A$7:$A$4325,A828,техфайл!$K$7:$K$4325,M828)</f>
        <v>0</v>
      </c>
      <c r="O828" s="43"/>
      <c r="P828" s="56" t="str">
        <f t="shared" ref="P828:P842" si="48">E828&amp;F828&amp;SUBSTITUTE(G828," ","")&amp;H828</f>
        <v>90607011400023210111</v>
      </c>
    </row>
    <row r="829" spans="1:16" hidden="1" x14ac:dyDescent="0.3">
      <c r="A829" s="82">
        <v>35783036</v>
      </c>
      <c r="B829" s="191"/>
      <c r="C829" s="191"/>
      <c r="D829" s="191"/>
      <c r="E829" s="44">
        <v>906</v>
      </c>
      <c r="F829" s="44" t="s">
        <v>144</v>
      </c>
      <c r="G829" s="62">
        <v>1400023210</v>
      </c>
      <c r="H829" s="56" t="s">
        <v>170</v>
      </c>
      <c r="I829" s="56"/>
      <c r="J829" s="57">
        <f>SUMIFS(техфайл!$H$7:$H$4325,техфайл!$D$7:$D$4325,F829,техфайл!$E$7:$E$4325,G829,техфайл!$F$7:$F$4325,H829,техфайл!$A$7:$A$4325,A829)</f>
        <v>0</v>
      </c>
      <c r="K829" s="57"/>
      <c r="L829" s="56">
        <v>213</v>
      </c>
      <c r="M829" s="89" t="s">
        <v>173</v>
      </c>
      <c r="N829" s="57">
        <f>SUMIFS(техфайл!$H$7:$H$4325,техфайл!$D$7:$D$4325,F829,техфайл!$E$7:$E$4325,G829,техфайл!$F$7:$F$4325,H829,техфайл!$G$7:$G$4325,L829,техфайл!$A$7:$A$4325,A829,техфайл!$K$7:$K$4325,M829)</f>
        <v>0</v>
      </c>
      <c r="O829" s="43"/>
      <c r="P829" s="56" t="str">
        <f t="shared" si="48"/>
        <v>90607011400023210119</v>
      </c>
    </row>
    <row r="830" spans="1:16" hidden="1" x14ac:dyDescent="0.3">
      <c r="A830" s="82">
        <v>35783036</v>
      </c>
      <c r="B830" s="191"/>
      <c r="C830" s="191"/>
      <c r="D830" s="191"/>
      <c r="E830" s="44">
        <v>906</v>
      </c>
      <c r="F830" s="44" t="s">
        <v>144</v>
      </c>
      <c r="G830" s="62">
        <v>1400023210</v>
      </c>
      <c r="H830" s="56">
        <v>244</v>
      </c>
      <c r="I830" s="56"/>
      <c r="J830" s="57">
        <f>SUMIFS(техфайл!$H$7:$H$4325,техфайл!$D$7:$D$4325,F830,техфайл!$E$7:$E$4325,G830,техфайл!$F$7:$F$4325,H830,техфайл!$A$7:$A$4325,A830)</f>
        <v>0</v>
      </c>
      <c r="K830" s="57"/>
      <c r="L830" s="56">
        <v>221</v>
      </c>
      <c r="M830" s="89" t="s">
        <v>131</v>
      </c>
      <c r="N830" s="57">
        <f>SUMIFS(техфайл!$H$7:$H$4325,техфайл!$D$7:$D$4325,F830,техфайл!$E$7:$E$4325,G830,техфайл!$F$7:$F$4325,H830,техфайл!$G$7:$G$4325,L830,техфайл!$A$7:$A$4325,A830,техфайл!$K$7:$K$4325,M830)</f>
        <v>0</v>
      </c>
      <c r="O830" s="43"/>
      <c r="P830" s="56" t="str">
        <f t="shared" si="48"/>
        <v>90607011400023210244</v>
      </c>
    </row>
    <row r="831" spans="1:16" hidden="1" x14ac:dyDescent="0.3">
      <c r="A831" s="82">
        <v>35783036</v>
      </c>
      <c r="B831" s="191"/>
      <c r="C831" s="191"/>
      <c r="D831" s="191"/>
      <c r="E831" s="44">
        <v>906</v>
      </c>
      <c r="F831" s="44" t="s">
        <v>144</v>
      </c>
      <c r="G831" s="62">
        <v>1400023210</v>
      </c>
      <c r="H831" s="56">
        <v>247</v>
      </c>
      <c r="I831" s="56"/>
      <c r="J831" s="57">
        <f>SUMIFS(техфайл!$H$7:$H$4325,техфайл!$D$7:$D$4325,F831,техфайл!$E$7:$E$4325,G831,техфайл!$F$7:$F$4325,H831,техфайл!$A$7:$A$4325,A831)</f>
        <v>0</v>
      </c>
      <c r="K831" s="57"/>
      <c r="L831" s="56">
        <v>223</v>
      </c>
      <c r="M831" s="89" t="s">
        <v>132</v>
      </c>
      <c r="N831" s="57">
        <f>SUMIFS(техфайл!$H$7:$H$4325,техфайл!$D$7:$D$4325,F831,техфайл!$E$7:$E$4325,G831,техфайл!$F$7:$F$4325,H831,техфайл!$G$7:$G$4325,L831,техфайл!$A$7:$A$4325,A831,техфайл!$K$7:$K$4325,M831)</f>
        <v>0</v>
      </c>
      <c r="O831" s="43"/>
      <c r="P831" s="56" t="str">
        <f t="shared" si="48"/>
        <v>90607011400023210247</v>
      </c>
    </row>
    <row r="832" spans="1:16" hidden="1" x14ac:dyDescent="0.3">
      <c r="A832" s="82">
        <v>35783036</v>
      </c>
      <c r="B832" s="191"/>
      <c r="C832" s="191"/>
      <c r="D832" s="191"/>
      <c r="E832" s="44">
        <v>906</v>
      </c>
      <c r="F832" s="44" t="s">
        <v>144</v>
      </c>
      <c r="G832" s="62">
        <v>1400023210</v>
      </c>
      <c r="H832" s="56">
        <v>244</v>
      </c>
      <c r="I832" s="56"/>
      <c r="J832" s="57"/>
      <c r="K832" s="57"/>
      <c r="L832" s="56">
        <v>223</v>
      </c>
      <c r="M832" s="89" t="s">
        <v>133</v>
      </c>
      <c r="N832" s="57">
        <f>SUMIFS(техфайл!$H$7:$H$4325,техфайл!$D$7:$D$4325,F832,техфайл!$E$7:$E$4325,G832,техфайл!$F$7:$F$4325,H832,техфайл!$G$7:$G$4325,L832,техфайл!$A$7:$A$4325,A832,техфайл!$K$7:$K$4325,M832)</f>
        <v>0</v>
      </c>
      <c r="O832" s="43"/>
      <c r="P832" s="56" t="str">
        <f t="shared" si="48"/>
        <v>90607011400023210244</v>
      </c>
    </row>
    <row r="833" spans="1:17" hidden="1" x14ac:dyDescent="0.3">
      <c r="A833" s="82">
        <v>35783036</v>
      </c>
      <c r="B833" s="191"/>
      <c r="C833" s="191"/>
      <c r="D833" s="191"/>
      <c r="E833" s="44">
        <v>906</v>
      </c>
      <c r="F833" s="44" t="s">
        <v>144</v>
      </c>
      <c r="G833" s="62">
        <v>1400023210</v>
      </c>
      <c r="H833" s="56">
        <v>247</v>
      </c>
      <c r="I833" s="56"/>
      <c r="J833" s="57"/>
      <c r="K833" s="57"/>
      <c r="L833" s="56">
        <v>223</v>
      </c>
      <c r="M833" s="89" t="s">
        <v>134</v>
      </c>
      <c r="N833" s="57">
        <f>SUMIFS(техфайл!$H$7:$H$4325,техфайл!$D$7:$D$4325,F833,техфайл!$E$7:$E$4325,G833,техфайл!$F$7:$F$4325,H833,техфайл!$G$7:$G$4325,L833,техфайл!$A$7:$A$4325,A833,техфайл!$K$7:$K$4325,M833)</f>
        <v>0</v>
      </c>
      <c r="O833" s="43"/>
      <c r="P833" s="56" t="str">
        <f t="shared" si="48"/>
        <v>90607011400023210247</v>
      </c>
    </row>
    <row r="834" spans="1:17" hidden="1" x14ac:dyDescent="0.3">
      <c r="A834" s="82">
        <v>35783036</v>
      </c>
      <c r="B834" s="191"/>
      <c r="C834" s="191"/>
      <c r="D834" s="191"/>
      <c r="E834" s="44">
        <v>906</v>
      </c>
      <c r="F834" s="44" t="s">
        <v>144</v>
      </c>
      <c r="G834" s="62">
        <v>1400023210</v>
      </c>
      <c r="H834" s="56">
        <v>247</v>
      </c>
      <c r="I834" s="56"/>
      <c r="J834" s="57"/>
      <c r="K834" s="57"/>
      <c r="L834" s="56">
        <v>223</v>
      </c>
      <c r="M834" s="89" t="s">
        <v>135</v>
      </c>
      <c r="N834" s="57">
        <f>SUMIFS(техфайл!$H$7:$H$4325,техфайл!$D$7:$D$4325,F834,техфайл!$E$7:$E$4325,G834,техфайл!$F$7:$F$4325,H834,техфайл!$G$7:$G$4325,L834,техфайл!$A$7:$A$4325,A834,техфайл!$K$7:$K$4325,M834)</f>
        <v>0</v>
      </c>
      <c r="O834" s="43"/>
      <c r="P834" s="56" t="str">
        <f t="shared" si="48"/>
        <v>90607011400023210247</v>
      </c>
    </row>
    <row r="835" spans="1:17" hidden="1" x14ac:dyDescent="0.3">
      <c r="A835" s="82">
        <v>35783036</v>
      </c>
      <c r="B835" s="191"/>
      <c r="C835" s="191"/>
      <c r="D835" s="191"/>
      <c r="E835" s="44">
        <v>906</v>
      </c>
      <c r="F835" s="44" t="s">
        <v>144</v>
      </c>
      <c r="G835" s="62">
        <v>1400023210</v>
      </c>
      <c r="H835" s="56">
        <v>244</v>
      </c>
      <c r="I835" s="56"/>
      <c r="J835" s="57"/>
      <c r="K835" s="57"/>
      <c r="L835" s="56">
        <v>225</v>
      </c>
      <c r="M835" s="89" t="s">
        <v>131</v>
      </c>
      <c r="N835" s="57">
        <f>SUMIFS(техфайл!$H$7:$H$4325,техфайл!$D$7:$D$4325,F835,техфайл!$E$7:$E$4325,G835,техфайл!$F$7:$F$4325,H835,техфайл!$G$7:$G$4325,L835,техфайл!$A$7:$A$4325,A835,техфайл!$K$7:$K$4325,M835)</f>
        <v>0</v>
      </c>
      <c r="O835" s="43"/>
      <c r="P835" s="56" t="str">
        <f t="shared" si="48"/>
        <v>90607011400023210244</v>
      </c>
    </row>
    <row r="836" spans="1:17" hidden="1" x14ac:dyDescent="0.3">
      <c r="A836" s="82">
        <v>35783036</v>
      </c>
      <c r="B836" s="191"/>
      <c r="C836" s="191"/>
      <c r="D836" s="191"/>
      <c r="E836" s="44">
        <v>906</v>
      </c>
      <c r="F836" s="44" t="s">
        <v>144</v>
      </c>
      <c r="G836" s="62">
        <v>1400023210</v>
      </c>
      <c r="H836" s="56">
        <v>244</v>
      </c>
      <c r="I836" s="56"/>
      <c r="J836" s="57"/>
      <c r="K836" s="57"/>
      <c r="L836" s="56">
        <v>226</v>
      </c>
      <c r="M836" s="89" t="s">
        <v>131</v>
      </c>
      <c r="N836" s="57">
        <f>SUMIFS(техфайл!$H$7:$H$4325,техфайл!$D$7:$D$4325,F836,техфайл!$E$7:$E$4325,G836,техфайл!$F$7:$F$4325,H836,техфайл!$G$7:$G$4325,L836,техфайл!$A$7:$A$4325,A836,техфайл!$K$7:$K$4325,M836)</f>
        <v>0</v>
      </c>
      <c r="O836" s="43"/>
      <c r="P836" s="56" t="str">
        <f t="shared" si="48"/>
        <v>90607011400023210244</v>
      </c>
    </row>
    <row r="837" spans="1:17" hidden="1" x14ac:dyDescent="0.3">
      <c r="A837" s="82">
        <v>35783036</v>
      </c>
      <c r="B837" s="191"/>
      <c r="C837" s="191"/>
      <c r="D837" s="191"/>
      <c r="E837" s="44">
        <v>906</v>
      </c>
      <c r="F837" s="44" t="s">
        <v>144</v>
      </c>
      <c r="G837" s="62">
        <v>1400023210</v>
      </c>
      <c r="H837" s="56">
        <v>244</v>
      </c>
      <c r="I837" s="56"/>
      <c r="J837" s="57"/>
      <c r="K837" s="57"/>
      <c r="L837" s="56">
        <v>310</v>
      </c>
      <c r="M837" s="89" t="s">
        <v>136</v>
      </c>
      <c r="N837" s="57">
        <f>SUMIFS(техфайл!$H$7:$H$4325,техфайл!$D$7:$D$4325,F837,техфайл!$E$7:$E$4325,G837,техфайл!$F$7:$F$4325,H837,техфайл!$G$7:$G$4325,L837,техфайл!$A$7:$A$4325,A837,техфайл!$K$7:$K$4325,M837)</f>
        <v>0</v>
      </c>
      <c r="O837" s="43"/>
      <c r="P837" s="56" t="str">
        <f t="shared" si="48"/>
        <v>90607011400023210244</v>
      </c>
    </row>
    <row r="838" spans="1:17" hidden="1" x14ac:dyDescent="0.3">
      <c r="A838" s="82">
        <v>35783036</v>
      </c>
      <c r="B838" s="191"/>
      <c r="C838" s="191"/>
      <c r="D838" s="191"/>
      <c r="E838" s="44">
        <v>906</v>
      </c>
      <c r="F838" s="44" t="s">
        <v>144</v>
      </c>
      <c r="G838" s="62">
        <v>1400023210</v>
      </c>
      <c r="H838" s="56">
        <v>244</v>
      </c>
      <c r="I838" s="56"/>
      <c r="J838" s="57"/>
      <c r="K838" s="57"/>
      <c r="L838" s="56">
        <v>342</v>
      </c>
      <c r="M838" s="89" t="s">
        <v>137</v>
      </c>
      <c r="N838" s="57">
        <f>SUMIFS(техфайл!$H$7:$H$4325,техфайл!$D$7:$D$4325,F838,техфайл!$E$7:$E$4325,G838,техфайл!$F$7:$F$4325,H838,техфайл!$G$7:$G$4325,L838,техфайл!$A$7:$A$4325,A838,техфайл!$K$7:$K$4325,M838)</f>
        <v>0</v>
      </c>
      <c r="O838" s="43"/>
      <c r="P838" s="56" t="str">
        <f t="shared" si="48"/>
        <v>90607011400023210244</v>
      </c>
    </row>
    <row r="839" spans="1:17" hidden="1" x14ac:dyDescent="0.3">
      <c r="A839" s="82">
        <v>35783036</v>
      </c>
      <c r="B839" s="191"/>
      <c r="C839" s="191"/>
      <c r="D839" s="191"/>
      <c r="E839" s="44">
        <v>906</v>
      </c>
      <c r="F839" s="44" t="s">
        <v>144</v>
      </c>
      <c r="G839" s="62">
        <v>1400023210</v>
      </c>
      <c r="H839" s="56">
        <v>244</v>
      </c>
      <c r="I839" s="56"/>
      <c r="J839" s="57"/>
      <c r="K839" s="57"/>
      <c r="L839" s="56">
        <v>344</v>
      </c>
      <c r="M839" s="89" t="s">
        <v>136</v>
      </c>
      <c r="N839" s="57">
        <f>SUMIFS(техфайл!$H$7:$H$4325,техфайл!$D$7:$D$4325,F839,техфайл!$E$7:$E$4325,G839,техфайл!$F$7:$F$4325,H839,техфайл!$G$7:$G$4325,L839,техфайл!$A$7:$A$4325,A839,техфайл!$K$7:$K$4325,M839)</f>
        <v>0</v>
      </c>
      <c r="O839" s="43"/>
      <c r="P839" s="56" t="str">
        <f t="shared" si="48"/>
        <v>90607011400023210244</v>
      </c>
    </row>
    <row r="840" spans="1:17" hidden="1" x14ac:dyDescent="0.3">
      <c r="A840" s="82">
        <v>35783036</v>
      </c>
      <c r="B840" s="191"/>
      <c r="C840" s="191"/>
      <c r="D840" s="191"/>
      <c r="E840" s="44">
        <v>906</v>
      </c>
      <c r="F840" s="44" t="s">
        <v>144</v>
      </c>
      <c r="G840" s="62">
        <v>1400023210</v>
      </c>
      <c r="H840" s="56">
        <v>244</v>
      </c>
      <c r="I840" s="56"/>
      <c r="J840" s="57"/>
      <c r="K840" s="57"/>
      <c r="L840" s="56">
        <v>346</v>
      </c>
      <c r="M840" s="89" t="s">
        <v>136</v>
      </c>
      <c r="N840" s="57">
        <f>SUMIFS(техфайл!$H$7:$H$4325,техфайл!$D$7:$D$4325,F840,техфайл!$E$7:$E$4325,G840,техфайл!$F$7:$F$4325,H840,техфайл!$G$7:$G$4325,L840,техфайл!$A$7:$A$4325,A840,техфайл!$K$7:$K$4325,M840)</f>
        <v>0</v>
      </c>
      <c r="O840" s="43"/>
      <c r="P840" s="56" t="str">
        <f t="shared" si="48"/>
        <v>90607011400023210244</v>
      </c>
    </row>
    <row r="841" spans="1:17" hidden="1" x14ac:dyDescent="0.3">
      <c r="A841" s="82">
        <v>35783036</v>
      </c>
      <c r="B841" s="191"/>
      <c r="C841" s="191"/>
      <c r="D841" s="191"/>
      <c r="E841" s="44">
        <v>906</v>
      </c>
      <c r="F841" s="44" t="s">
        <v>144</v>
      </c>
      <c r="G841" s="62">
        <v>1400023210</v>
      </c>
      <c r="H841" s="56">
        <v>851</v>
      </c>
      <c r="I841" s="56"/>
      <c r="J841" s="57">
        <f>SUMIFS(техфайл!$H$7:$H$4325,техфайл!$D$7:$D$4325,F841,техфайл!$E$7:$E$4325,G841,техфайл!$F$7:$F$4325,H841,техфайл!$A$7:$A$4325,A841)</f>
        <v>0</v>
      </c>
      <c r="K841" s="57"/>
      <c r="L841" s="56">
        <v>291</v>
      </c>
      <c r="M841" s="89" t="s">
        <v>138</v>
      </c>
      <c r="N841" s="57">
        <f>SUMIFS(техфайл!$H$7:$H$4325,техфайл!$D$7:$D$4325,F841,техфайл!$E$7:$E$4325,G841,техфайл!$F$7:$F$4325,H841,техфайл!$G$7:$G$4325,L841,техфайл!$A$7:$A$4325,A841,техфайл!$K$7:$K$4325,M841)</f>
        <v>0</v>
      </c>
      <c r="O841" s="43"/>
      <c r="P841" s="56" t="str">
        <f t="shared" si="48"/>
        <v>90607011400023210851</v>
      </c>
    </row>
    <row r="842" spans="1:17" hidden="1" x14ac:dyDescent="0.3">
      <c r="A842" s="82">
        <v>35783036</v>
      </c>
      <c r="B842" s="191"/>
      <c r="C842" s="191"/>
      <c r="D842" s="191"/>
      <c r="E842" s="44">
        <v>906</v>
      </c>
      <c r="F842" s="44" t="s">
        <v>174</v>
      </c>
      <c r="G842" s="62">
        <v>1400005000</v>
      </c>
      <c r="H842" s="56">
        <v>112</v>
      </c>
      <c r="I842" s="56"/>
      <c r="J842" s="57">
        <f>SUMIFS(техфайл!$H$7:$H$4325,техфайл!$D$7:$D$4325,F842,техфайл!$E$7:$E$4325,G842,техфайл!$F$7:$F$4325,H842,техфайл!$A$7:$A$4325,A842)</f>
        <v>0</v>
      </c>
      <c r="K842" s="57"/>
      <c r="L842" s="56">
        <v>212</v>
      </c>
      <c r="M842" s="89" t="s">
        <v>175</v>
      </c>
      <c r="N842" s="57">
        <f>SUMIFS(техфайл!$H$7:$H$4325,техфайл!$D$7:$D$4325,F842,техфайл!$E$7:$E$4325,G842,техфайл!$F$7:$F$4325,H842,техфайл!$G$7:$G$4325,L842,техфайл!$A$7:$A$4325,A842,техфайл!$K$7:$K$4325,M842)</f>
        <v>0</v>
      </c>
      <c r="O842" s="43"/>
      <c r="P842" s="56" t="str">
        <f t="shared" si="48"/>
        <v>90607051400005000112</v>
      </c>
    </row>
    <row r="843" spans="1:17" hidden="1" x14ac:dyDescent="0.3">
      <c r="A843" s="82">
        <v>35783036</v>
      </c>
      <c r="B843" s="192"/>
      <c r="C843" s="192"/>
      <c r="D843" s="192"/>
      <c r="E843" s="44">
        <v>906</v>
      </c>
      <c r="F843" s="44" t="s">
        <v>174</v>
      </c>
      <c r="G843" s="62">
        <v>1400005000</v>
      </c>
      <c r="H843" s="56">
        <v>244</v>
      </c>
      <c r="I843" s="56"/>
      <c r="J843" s="57">
        <f>SUMIFS(техфайл!$H$7:$H$4325,техфайл!$D$7:$D$4325,F843,техфайл!$E$7:$E$4325,G843,техфайл!$F$7:$F$4325,H843,техфайл!$A$7:$A$4325,A843)</f>
        <v>0</v>
      </c>
      <c r="K843" s="57"/>
      <c r="L843" s="56">
        <v>226</v>
      </c>
      <c r="M843" s="89" t="s">
        <v>175</v>
      </c>
      <c r="N843" s="57">
        <f>SUMIFS(техфайл!$H$7:$H$4325,техфайл!$D$7:$D$4325,F843,техфайл!$E$7:$E$4325,G843,техфайл!$F$7:$F$4325,H843,техфайл!$G$7:$G$4325,L843,техфайл!$A$7:$A$4325,A843,техфайл!$K$7:$K$4325,M843)</f>
        <v>0</v>
      </c>
      <c r="O843" s="43"/>
      <c r="P843" s="56" t="str">
        <f>E843&amp;F843&amp;SUBSTITUTE(G843," ","")&amp;H843</f>
        <v>90607051400005000244</v>
      </c>
    </row>
    <row r="844" spans="1:17" s="93" customFormat="1" hidden="1" x14ac:dyDescent="0.3">
      <c r="A844" s="90" t="s">
        <v>124</v>
      </c>
      <c r="B844" s="198" t="s">
        <v>123</v>
      </c>
      <c r="C844" s="198"/>
      <c r="D844" s="198"/>
      <c r="E844" s="46">
        <v>906</v>
      </c>
      <c r="F844" s="46" t="s">
        <v>144</v>
      </c>
      <c r="G844" s="58">
        <v>1400023210</v>
      </c>
      <c r="H844" s="47" t="s">
        <v>168</v>
      </c>
      <c r="I844" s="47"/>
      <c r="J844" s="48">
        <f>SUMIFS($J$7:$J$843,$F$7:$F$843,F844,$G$7:$G$843,G844,$H$7:$H$843,H844)</f>
        <v>0</v>
      </c>
      <c r="K844" s="48"/>
      <c r="L844" s="47">
        <v>211</v>
      </c>
      <c r="M844" s="91" t="s">
        <v>172</v>
      </c>
      <c r="N844" s="48">
        <f t="shared" ref="N844:N860" si="49">SUMIFS($N$7:$N$843,$L$7:$L$843,L844,$M$7:$M$843,M844)</f>
        <v>0</v>
      </c>
      <c r="O844" s="45"/>
      <c r="P844" s="56"/>
      <c r="Q844" s="92"/>
    </row>
    <row r="845" spans="1:17" s="93" customFormat="1" hidden="1" x14ac:dyDescent="0.3">
      <c r="A845" s="90" t="s">
        <v>124</v>
      </c>
      <c r="B845" s="198"/>
      <c r="C845" s="198"/>
      <c r="D845" s="198"/>
      <c r="E845" s="46">
        <v>906</v>
      </c>
      <c r="F845" s="46" t="s">
        <v>144</v>
      </c>
      <c r="G845" s="58">
        <v>1400023210</v>
      </c>
      <c r="H845" s="47" t="s">
        <v>170</v>
      </c>
      <c r="I845" s="47"/>
      <c r="J845" s="48">
        <f>SUMIFS($J$7:$J$843,$F$7:$F$843,F845,$G$7:$G$843,G845,$H$7:$H$843,H845)</f>
        <v>0</v>
      </c>
      <c r="K845" s="48"/>
      <c r="L845" s="47">
        <v>213</v>
      </c>
      <c r="M845" s="91" t="s">
        <v>173</v>
      </c>
      <c r="N845" s="48">
        <f t="shared" si="49"/>
        <v>0</v>
      </c>
      <c r="O845" s="45"/>
      <c r="P845" s="56"/>
      <c r="Q845" s="92"/>
    </row>
    <row r="846" spans="1:17" s="93" customFormat="1" hidden="1" x14ac:dyDescent="0.3">
      <c r="A846" s="90" t="s">
        <v>124</v>
      </c>
      <c r="B846" s="198"/>
      <c r="C846" s="198"/>
      <c r="D846" s="198"/>
      <c r="E846" s="46">
        <v>906</v>
      </c>
      <c r="F846" s="46" t="s">
        <v>144</v>
      </c>
      <c r="G846" s="58">
        <v>1400023210</v>
      </c>
      <c r="H846" s="47">
        <v>244</v>
      </c>
      <c r="I846" s="47"/>
      <c r="J846" s="48">
        <f>SUMIFS($J$7:$J$843,$F$7:$F$843,F846,$G$7:$G$843,G846,$H$7:$H$843,H846)</f>
        <v>0</v>
      </c>
      <c r="K846" s="48"/>
      <c r="L846" s="47">
        <v>221</v>
      </c>
      <c r="M846" s="91" t="s">
        <v>131</v>
      </c>
      <c r="N846" s="48">
        <f t="shared" si="49"/>
        <v>0</v>
      </c>
      <c r="O846" s="45"/>
      <c r="P846" s="56"/>
      <c r="Q846" s="92"/>
    </row>
    <row r="847" spans="1:17" s="92" customFormat="1" hidden="1" x14ac:dyDescent="0.3">
      <c r="A847" s="90" t="s">
        <v>124</v>
      </c>
      <c r="B847" s="198"/>
      <c r="C847" s="198"/>
      <c r="D847" s="198"/>
      <c r="E847" s="46">
        <v>906</v>
      </c>
      <c r="F847" s="46" t="s">
        <v>144</v>
      </c>
      <c r="G847" s="58">
        <v>1400023210</v>
      </c>
      <c r="H847" s="47">
        <v>247</v>
      </c>
      <c r="I847" s="47"/>
      <c r="J847" s="48">
        <f>SUMIFS($J$7:$J$843,$F$7:$F$843,F847,$G$7:$G$843,G847,$H$7:$H$843,H847)</f>
        <v>0</v>
      </c>
      <c r="K847" s="48"/>
      <c r="L847" s="47">
        <v>223</v>
      </c>
      <c r="M847" s="91" t="s">
        <v>132</v>
      </c>
      <c r="N847" s="48">
        <f t="shared" si="49"/>
        <v>0</v>
      </c>
      <c r="O847" s="45"/>
      <c r="P847" s="56"/>
    </row>
    <row r="848" spans="1:17" s="92" customFormat="1" hidden="1" x14ac:dyDescent="0.3">
      <c r="A848" s="90" t="s">
        <v>124</v>
      </c>
      <c r="B848" s="198"/>
      <c r="C848" s="198"/>
      <c r="D848" s="198"/>
      <c r="E848" s="46">
        <v>906</v>
      </c>
      <c r="F848" s="46" t="s">
        <v>144</v>
      </c>
      <c r="G848" s="58">
        <v>1400023210</v>
      </c>
      <c r="H848" s="47">
        <v>244</v>
      </c>
      <c r="I848" s="47"/>
      <c r="J848" s="48"/>
      <c r="K848" s="48"/>
      <c r="L848" s="47">
        <v>223</v>
      </c>
      <c r="M848" s="91" t="s">
        <v>133</v>
      </c>
      <c r="N848" s="48">
        <f t="shared" si="49"/>
        <v>0</v>
      </c>
      <c r="O848" s="45"/>
      <c r="P848" s="56"/>
    </row>
    <row r="849" spans="1:17" s="92" customFormat="1" hidden="1" x14ac:dyDescent="0.3">
      <c r="A849" s="90" t="s">
        <v>124</v>
      </c>
      <c r="B849" s="198"/>
      <c r="C849" s="198"/>
      <c r="D849" s="198"/>
      <c r="E849" s="46">
        <v>906</v>
      </c>
      <c r="F849" s="46" t="s">
        <v>144</v>
      </c>
      <c r="G849" s="58">
        <v>1400023210</v>
      </c>
      <c r="H849" s="47">
        <v>247</v>
      </c>
      <c r="I849" s="47"/>
      <c r="J849" s="48"/>
      <c r="K849" s="48"/>
      <c r="L849" s="47">
        <v>223</v>
      </c>
      <c r="M849" s="91" t="s">
        <v>134</v>
      </c>
      <c r="N849" s="48">
        <f t="shared" si="49"/>
        <v>0</v>
      </c>
      <c r="O849" s="45"/>
      <c r="P849" s="56"/>
    </row>
    <row r="850" spans="1:17" s="92" customFormat="1" hidden="1" x14ac:dyDescent="0.3">
      <c r="A850" s="90" t="s">
        <v>124</v>
      </c>
      <c r="B850" s="198"/>
      <c r="C850" s="198"/>
      <c r="D850" s="198"/>
      <c r="E850" s="46">
        <v>906</v>
      </c>
      <c r="F850" s="46" t="s">
        <v>144</v>
      </c>
      <c r="G850" s="58">
        <v>1400023210</v>
      </c>
      <c r="H850" s="47">
        <v>247</v>
      </c>
      <c r="I850" s="47"/>
      <c r="J850" s="48"/>
      <c r="K850" s="48"/>
      <c r="L850" s="47">
        <v>223</v>
      </c>
      <c r="M850" s="91" t="s">
        <v>135</v>
      </c>
      <c r="N850" s="48">
        <f t="shared" si="49"/>
        <v>0</v>
      </c>
      <c r="O850" s="45"/>
      <c r="P850" s="56"/>
    </row>
    <row r="851" spans="1:17" s="92" customFormat="1" hidden="1" x14ac:dyDescent="0.3">
      <c r="A851" s="90" t="s">
        <v>124</v>
      </c>
      <c r="B851" s="198"/>
      <c r="C851" s="198"/>
      <c r="D851" s="198"/>
      <c r="E851" s="46">
        <v>906</v>
      </c>
      <c r="F851" s="46" t="s">
        <v>144</v>
      </c>
      <c r="G851" s="58">
        <v>1400023210</v>
      </c>
      <c r="H851" s="47">
        <v>244</v>
      </c>
      <c r="I851" s="47"/>
      <c r="J851" s="48"/>
      <c r="K851" s="48"/>
      <c r="L851" s="47">
        <v>223</v>
      </c>
      <c r="M851" s="91" t="s">
        <v>131</v>
      </c>
      <c r="N851" s="48">
        <f t="shared" si="49"/>
        <v>0</v>
      </c>
      <c r="O851" s="45"/>
      <c r="P851" s="56"/>
    </row>
    <row r="852" spans="1:17" s="92" customFormat="1" hidden="1" x14ac:dyDescent="0.3">
      <c r="A852" s="90" t="s">
        <v>124</v>
      </c>
      <c r="B852" s="198"/>
      <c r="C852" s="198"/>
      <c r="D852" s="198"/>
      <c r="E852" s="46">
        <v>906</v>
      </c>
      <c r="F852" s="46" t="s">
        <v>144</v>
      </c>
      <c r="G852" s="58">
        <v>1400023210</v>
      </c>
      <c r="H852" s="47">
        <v>244</v>
      </c>
      <c r="I852" s="47"/>
      <c r="J852" s="48"/>
      <c r="K852" s="48"/>
      <c r="L852" s="47">
        <v>225</v>
      </c>
      <c r="M852" s="91" t="s">
        <v>131</v>
      </c>
      <c r="N852" s="48">
        <f t="shared" si="49"/>
        <v>0</v>
      </c>
      <c r="O852" s="45"/>
      <c r="P852" s="56"/>
    </row>
    <row r="853" spans="1:17" s="92" customFormat="1" hidden="1" x14ac:dyDescent="0.3">
      <c r="A853" s="90" t="s">
        <v>124</v>
      </c>
      <c r="B853" s="198"/>
      <c r="C853" s="198"/>
      <c r="D853" s="198"/>
      <c r="E853" s="46">
        <v>906</v>
      </c>
      <c r="F853" s="46" t="s">
        <v>144</v>
      </c>
      <c r="G853" s="58">
        <v>1400023210</v>
      </c>
      <c r="H853" s="47">
        <v>244</v>
      </c>
      <c r="I853" s="47"/>
      <c r="J853" s="48"/>
      <c r="K853" s="48"/>
      <c r="L853" s="47">
        <v>226</v>
      </c>
      <c r="M853" s="91" t="s">
        <v>131</v>
      </c>
      <c r="N853" s="48">
        <f t="shared" si="49"/>
        <v>0</v>
      </c>
      <c r="O853" s="45"/>
      <c r="P853" s="56"/>
    </row>
    <row r="854" spans="1:17" s="92" customFormat="1" hidden="1" x14ac:dyDescent="0.3">
      <c r="A854" s="90" t="s">
        <v>124</v>
      </c>
      <c r="B854" s="198"/>
      <c r="C854" s="198"/>
      <c r="D854" s="198"/>
      <c r="E854" s="46">
        <v>906</v>
      </c>
      <c r="F854" s="46" t="s">
        <v>144</v>
      </c>
      <c r="G854" s="58">
        <v>1400023210</v>
      </c>
      <c r="H854" s="47">
        <v>244</v>
      </c>
      <c r="I854" s="47"/>
      <c r="J854" s="48"/>
      <c r="K854" s="48"/>
      <c r="L854" s="47">
        <v>310</v>
      </c>
      <c r="M854" s="91" t="s">
        <v>136</v>
      </c>
      <c r="N854" s="48">
        <f t="shared" si="49"/>
        <v>0</v>
      </c>
      <c r="O854" s="45"/>
      <c r="P854" s="56"/>
    </row>
    <row r="855" spans="1:17" s="92" customFormat="1" hidden="1" x14ac:dyDescent="0.3">
      <c r="A855" s="90" t="s">
        <v>124</v>
      </c>
      <c r="B855" s="198"/>
      <c r="C855" s="198"/>
      <c r="D855" s="198"/>
      <c r="E855" s="46">
        <v>906</v>
      </c>
      <c r="F855" s="46" t="s">
        <v>144</v>
      </c>
      <c r="G855" s="58">
        <v>1400023210</v>
      </c>
      <c r="H855" s="47">
        <v>244</v>
      </c>
      <c r="I855" s="47"/>
      <c r="J855" s="48"/>
      <c r="K855" s="48"/>
      <c r="L855" s="47">
        <v>342</v>
      </c>
      <c r="M855" s="91" t="s">
        <v>137</v>
      </c>
      <c r="N855" s="48">
        <f t="shared" si="49"/>
        <v>0</v>
      </c>
      <c r="O855" s="45"/>
      <c r="P855" s="56"/>
    </row>
    <row r="856" spans="1:17" s="92" customFormat="1" hidden="1" x14ac:dyDescent="0.3">
      <c r="A856" s="90" t="s">
        <v>124</v>
      </c>
      <c r="B856" s="198"/>
      <c r="C856" s="198"/>
      <c r="D856" s="198"/>
      <c r="E856" s="46">
        <v>906</v>
      </c>
      <c r="F856" s="46" t="s">
        <v>144</v>
      </c>
      <c r="G856" s="58">
        <v>1400023210</v>
      </c>
      <c r="H856" s="47">
        <v>244</v>
      </c>
      <c r="I856" s="47"/>
      <c r="J856" s="48"/>
      <c r="K856" s="48"/>
      <c r="L856" s="47">
        <v>344</v>
      </c>
      <c r="M856" s="91" t="s">
        <v>136</v>
      </c>
      <c r="N856" s="48">
        <f t="shared" si="49"/>
        <v>0</v>
      </c>
      <c r="O856" s="45"/>
      <c r="P856" s="56"/>
    </row>
    <row r="857" spans="1:17" s="92" customFormat="1" hidden="1" x14ac:dyDescent="0.3">
      <c r="A857" s="90" t="s">
        <v>124</v>
      </c>
      <c r="B857" s="198"/>
      <c r="C857" s="198"/>
      <c r="D857" s="198"/>
      <c r="E857" s="46">
        <v>906</v>
      </c>
      <c r="F857" s="46" t="s">
        <v>144</v>
      </c>
      <c r="G857" s="58">
        <v>1400023210</v>
      </c>
      <c r="H857" s="47">
        <v>244</v>
      </c>
      <c r="I857" s="47"/>
      <c r="J857" s="48"/>
      <c r="K857" s="48"/>
      <c r="L857" s="47">
        <v>346</v>
      </c>
      <c r="M857" s="91" t="s">
        <v>136</v>
      </c>
      <c r="N857" s="48">
        <f t="shared" si="49"/>
        <v>0</v>
      </c>
      <c r="O857" s="45"/>
      <c r="P857" s="56"/>
    </row>
    <row r="858" spans="1:17" s="92" customFormat="1" hidden="1" x14ac:dyDescent="0.3">
      <c r="A858" s="90" t="s">
        <v>124</v>
      </c>
      <c r="B858" s="198"/>
      <c r="C858" s="198"/>
      <c r="D858" s="198"/>
      <c r="E858" s="46">
        <v>906</v>
      </c>
      <c r="F858" s="46" t="s">
        <v>144</v>
      </c>
      <c r="G858" s="58">
        <v>1400023210</v>
      </c>
      <c r="H858" s="47">
        <v>851</v>
      </c>
      <c r="I858" s="47"/>
      <c r="J858" s="48">
        <f>SUMIFS($J$7:$J$843,$F$7:$F$843,F858,$G$7:$G$843,G858,$H$7:$H$843,H858)</f>
        <v>0</v>
      </c>
      <c r="K858" s="48"/>
      <c r="L858" s="47">
        <v>291</v>
      </c>
      <c r="M858" s="91" t="s">
        <v>138</v>
      </c>
      <c r="N858" s="48">
        <f t="shared" si="49"/>
        <v>0</v>
      </c>
      <c r="O858" s="45"/>
      <c r="P858" s="56"/>
    </row>
    <row r="859" spans="1:17" s="92" customFormat="1" hidden="1" x14ac:dyDescent="0.3">
      <c r="A859" s="90" t="s">
        <v>124</v>
      </c>
      <c r="B859" s="198"/>
      <c r="C859" s="198"/>
      <c r="D859" s="198"/>
      <c r="E859" s="46">
        <v>906</v>
      </c>
      <c r="F859" s="46" t="s">
        <v>174</v>
      </c>
      <c r="G859" s="58">
        <v>1400005000</v>
      </c>
      <c r="H859" s="47">
        <v>112</v>
      </c>
      <c r="I859" s="47"/>
      <c r="J859" s="48">
        <f>SUMIFS($J$7:$J$843,$F$7:$F$843,F859,$G$7:$G$843,G859,$H$7:$H$843,H859)</f>
        <v>0</v>
      </c>
      <c r="K859" s="48"/>
      <c r="L859" s="47">
        <v>212</v>
      </c>
      <c r="M859" s="91" t="s">
        <v>175</v>
      </c>
      <c r="N859" s="48">
        <f t="shared" si="49"/>
        <v>0</v>
      </c>
      <c r="O859" s="45"/>
      <c r="P859" s="56"/>
    </row>
    <row r="860" spans="1:17" s="92" customFormat="1" hidden="1" x14ac:dyDescent="0.3">
      <c r="A860" s="90" t="s">
        <v>124</v>
      </c>
      <c r="B860" s="198"/>
      <c r="C860" s="198"/>
      <c r="D860" s="198"/>
      <c r="E860" s="46">
        <v>906</v>
      </c>
      <c r="F860" s="46" t="s">
        <v>174</v>
      </c>
      <c r="G860" s="58">
        <v>1400005000</v>
      </c>
      <c r="H860" s="47">
        <v>244</v>
      </c>
      <c r="I860" s="47"/>
      <c r="J860" s="48">
        <f>SUMIFS($J$7:$J$843,$F$7:$F$843,F860,$G$7:$G$843,G860,$H$7:$H$843,H860)</f>
        <v>0</v>
      </c>
      <c r="K860" s="48"/>
      <c r="L860" s="47">
        <v>226</v>
      </c>
      <c r="M860" s="91" t="s">
        <v>175</v>
      </c>
      <c r="N860" s="48">
        <f t="shared" si="49"/>
        <v>0</v>
      </c>
      <c r="O860" s="45"/>
      <c r="P860" s="56"/>
    </row>
    <row r="861" spans="1:17" s="97" customFormat="1" hidden="1" x14ac:dyDescent="0.3">
      <c r="A861" s="82" t="s">
        <v>140</v>
      </c>
      <c r="B861" s="199" t="s">
        <v>139</v>
      </c>
      <c r="C861" s="200"/>
      <c r="D861" s="201"/>
      <c r="E861" s="59">
        <v>906</v>
      </c>
      <c r="F861" s="59" t="s">
        <v>144</v>
      </c>
      <c r="G861" s="60">
        <v>1400023210</v>
      </c>
      <c r="H861" s="59"/>
      <c r="I861" s="59"/>
      <c r="J861" s="94">
        <f>SUM(J844:J860)</f>
        <v>0</v>
      </c>
      <c r="K861" s="94">
        <f>SUM(K7:K860)</f>
        <v>0</v>
      </c>
      <c r="L861" s="59"/>
      <c r="M861" s="96"/>
      <c r="N861" s="94">
        <f>SUM(N844:N860)</f>
        <v>0</v>
      </c>
      <c r="O861" s="63"/>
      <c r="P861" s="84"/>
      <c r="Q861" s="85"/>
    </row>
    <row r="862" spans="1:17" ht="18.75" customHeight="1" x14ac:dyDescent="0.3">
      <c r="A862" s="82">
        <v>25710398</v>
      </c>
      <c r="B862" s="190" t="s">
        <v>634</v>
      </c>
      <c r="C862" s="190">
        <v>660</v>
      </c>
      <c r="D862" s="190" t="str">
        <f>VLOOKUP($A862, Учреждения!$B$4:$F$292, 3, FALSE)</f>
        <v>ГБОУ "СШ № 1 Г.О. ГОРЛОВКА"</v>
      </c>
      <c r="E862" s="81" t="s">
        <v>140</v>
      </c>
      <c r="F862" s="81" t="s">
        <v>140</v>
      </c>
      <c r="G862" s="81" t="s">
        <v>140</v>
      </c>
      <c r="H862" s="81" t="s">
        <v>140</v>
      </c>
      <c r="I862" s="81" t="s">
        <v>140</v>
      </c>
      <c r="J862" s="81" t="s">
        <v>140</v>
      </c>
      <c r="K862" s="80">
        <f>SUM(J863:J882)</f>
        <v>92380</v>
      </c>
      <c r="L862" s="56"/>
      <c r="M862" s="89"/>
      <c r="N862" s="57"/>
      <c r="O862" s="43"/>
    </row>
    <row r="863" spans="1:17" ht="18.75" hidden="1" customHeight="1" x14ac:dyDescent="0.3">
      <c r="A863" s="82">
        <v>25710398</v>
      </c>
      <c r="B863" s="191"/>
      <c r="C863" s="191"/>
      <c r="D863" s="191"/>
      <c r="E863" s="44">
        <v>906</v>
      </c>
      <c r="F863" s="44" t="s">
        <v>145</v>
      </c>
      <c r="G863" s="62">
        <v>1400023220</v>
      </c>
      <c r="H863" s="56">
        <v>612</v>
      </c>
      <c r="I863" s="152"/>
      <c r="J863" s="57">
        <f>SUMIFS(техфайл!$H$7:$H$4325,техфайл!$D$7:$D$4325,F863,техфайл!$E$7:$E$4325,G863,техфайл!$F$7:$F$4325,H863,техфайл!$A$7:$A$4325,A863)</f>
        <v>0</v>
      </c>
      <c r="K863" s="80"/>
      <c r="L863" s="56">
        <v>211</v>
      </c>
      <c r="M863" s="89" t="s">
        <v>172</v>
      </c>
      <c r="N863" s="57">
        <f>SUMIFS(техфайл!$H$7:$H$4325,техфайл!$D$7:$D$4325,F863,техфайл!$E$7:$E$4325,G863,техфайл!$F$7:$F$4325,H863,техфайл!$G$7:$G$4325,L863,техфайл!$A$7:$A$4325,A863,техфайл!$K$7:$K$4325,M863)+SUMIFS(техфайл!$H$7:$H$4325,техфайл!$D$7:$D$4325,F863,техфайл!$E$7:$E$4325,G863,техфайл!$F$7:$F$4325,H863,техфайл!$G$7:$G$4325,266,техфайл!$A$7:$A$4325,A863,техфайл!$K$7:$K$4325,M863)</f>
        <v>0</v>
      </c>
      <c r="O863" s="43"/>
      <c r="P863" s="56" t="str">
        <f t="shared" ref="P863:P882" si="50">E863&amp;F863&amp;SUBSTITUTE(G863," ","")&amp;H863</f>
        <v>90607021400023220612</v>
      </c>
    </row>
    <row r="864" spans="1:17" x14ac:dyDescent="0.3">
      <c r="A864" s="82">
        <v>25710398</v>
      </c>
      <c r="B864" s="191"/>
      <c r="C864" s="191"/>
      <c r="D864" s="191"/>
      <c r="E864" s="44">
        <v>906</v>
      </c>
      <c r="F864" s="44" t="s">
        <v>145</v>
      </c>
      <c r="G864" s="62" t="s">
        <v>684</v>
      </c>
      <c r="H864" s="56">
        <v>612</v>
      </c>
      <c r="I864" s="152"/>
      <c r="J864" s="57">
        <f>SUMIFS(техфайл!$H$7:$H$4325,техфайл!$D$7:$D$4325,F864,техфайл!$E$7:$E$4325,G864,техфайл!$F$7:$F$4325,H864,техфайл!$A$7:$A$4325,A864)</f>
        <v>92380</v>
      </c>
      <c r="K864" s="80"/>
      <c r="L864" s="56">
        <v>213</v>
      </c>
      <c r="M864" s="89" t="s">
        <v>173</v>
      </c>
      <c r="N864" s="57">
        <f>SUMIFS(техфайл!$H$7:$H$4325,техфайл!$D$7:$D$4325,F864,техфайл!$E$7:$E$4325,G864,техфайл!$F$7:$F$4325,H864,техфайл!$G$7:$G$4325,L864,техфайл!$A$7:$A$4325,A864,техфайл!$K$7:$K$4325,M864)</f>
        <v>0</v>
      </c>
      <c r="O864" s="43"/>
      <c r="P864" s="56" t="str">
        <f t="shared" si="50"/>
        <v>906070214000R3040612</v>
      </c>
    </row>
    <row r="865" spans="1:16" ht="18.75" hidden="1" customHeight="1" x14ac:dyDescent="0.3">
      <c r="A865" s="82">
        <v>25710398</v>
      </c>
      <c r="B865" s="191"/>
      <c r="C865" s="191"/>
      <c r="D865" s="191"/>
      <c r="E865" s="150">
        <v>906</v>
      </c>
      <c r="F865" s="150" t="s">
        <v>145</v>
      </c>
      <c r="G865" s="151" t="s">
        <v>683</v>
      </c>
      <c r="H865" s="152">
        <v>612</v>
      </c>
      <c r="I865" s="152"/>
      <c r="J865" s="80">
        <f>SUMIFS(техфайл!$H$7:$H$4325,техфайл!$D$7:$D$4325,F865,техфайл!$E$7:$E$4325,G865,техфайл!$F$7:$F$4325,H865,техфайл!$A$7:$A$4325,A865)</f>
        <v>0</v>
      </c>
      <c r="K865" s="80"/>
      <c r="L865" s="56">
        <v>211</v>
      </c>
      <c r="M865" s="89" t="s">
        <v>172</v>
      </c>
      <c r="N865" s="57">
        <f>SUMIFS(техфайл!$H$7:$H$4325,техфайл!$D$7:$D$4325,F865,техфайл!$E$7:$E$4325,G865,техфайл!$F$7:$F$4325,H865,техфайл!$G$7:$G$4325,L865,техфайл!$A$7:$A$4325,A865,техфайл!$K$7:$K$4325,M865)+SUMIFS(техфайл!$H$7:$H$4325,техфайл!$D$7:$D$4325,F865,техфайл!$E$7:$E$4325,G865,техфайл!$F$7:$F$4325,H865,техфайл!$G$7:$G$4325,266,техфайл!$A$7:$A$4325,A865,техфайл!$K$7:$K$4325,M865)</f>
        <v>0</v>
      </c>
      <c r="O865" s="43"/>
      <c r="P865" s="56" t="str">
        <f t="shared" ref="P865:P866" si="51">E865&amp;F865&amp;SUBSTITUTE(G865," ","")&amp;H865</f>
        <v>906070214000R3030612</v>
      </c>
    </row>
    <row r="866" spans="1:16" hidden="1" x14ac:dyDescent="0.3">
      <c r="A866" s="82">
        <v>25710398</v>
      </c>
      <c r="B866" s="191"/>
      <c r="C866" s="191"/>
      <c r="D866" s="191"/>
      <c r="E866" s="150">
        <v>906</v>
      </c>
      <c r="F866" s="150" t="s">
        <v>145</v>
      </c>
      <c r="G866" s="151" t="s">
        <v>683</v>
      </c>
      <c r="H866" s="152"/>
      <c r="I866" s="152"/>
      <c r="J866" s="80">
        <f>SUMIFS(техфайл!$H$7:$H$4325,техфайл!$D$7:$D$4325,F866,техфайл!$E$7:$E$4325,G866,техфайл!$F$7:$F$4325,H866,техфайл!$A$7:$A$4325,A866)</f>
        <v>0</v>
      </c>
      <c r="K866" s="80"/>
      <c r="L866" s="56">
        <v>213</v>
      </c>
      <c r="M866" s="89" t="s">
        <v>173</v>
      </c>
      <c r="N866" s="57">
        <f>SUMIFS(техфайл!$H$7:$H$4325,техфайл!$D$7:$D$4325,F866,техфайл!$E$7:$E$4325,G866,техфайл!$F$7:$F$4325,H866,техфайл!$G$7:$G$4325,L866,техфайл!$A$7:$A$4325,A866,техфайл!$K$7:$K$4325,M866)</f>
        <v>0</v>
      </c>
      <c r="O866" s="43"/>
      <c r="P866" s="56" t="str">
        <f t="shared" si="51"/>
        <v>906070214000R3030</v>
      </c>
    </row>
    <row r="867" spans="1:16" hidden="1" x14ac:dyDescent="0.3">
      <c r="A867" s="82">
        <v>25710398</v>
      </c>
      <c r="B867" s="191"/>
      <c r="C867" s="191"/>
      <c r="D867" s="191"/>
      <c r="E867" s="150">
        <v>906</v>
      </c>
      <c r="F867" s="150" t="s">
        <v>145</v>
      </c>
      <c r="G867" s="151" t="s">
        <v>685</v>
      </c>
      <c r="H867" s="152">
        <v>612</v>
      </c>
      <c r="I867" s="152"/>
      <c r="J867" s="80">
        <f>SUMIFS(техфайл!$H$7:$H$4325,техфайл!$D$7:$D$4325,F867,техфайл!$E$7:$E$4325,G867,техфайл!$F$7:$F$4325,H867,техфайл!$A$7:$A$4325,A867)</f>
        <v>0</v>
      </c>
      <c r="K867" s="80"/>
      <c r="L867" s="56">
        <v>221</v>
      </c>
      <c r="M867" s="89" t="s">
        <v>131</v>
      </c>
      <c r="N867" s="57">
        <f>SUMIFS(техфайл!$H$7:$H$4325,техфайл!$D$7:$D$4325,F867,техфайл!$E$7:$E$4325,G867,техфайл!$F$7:$F$4325,H867,техфайл!$G$7:$G$4325,L867,техфайл!$A$7:$A$4325,A867,техфайл!$K$7:$K$4325,M867)</f>
        <v>0</v>
      </c>
      <c r="O867" s="43"/>
      <c r="P867" s="56" t="str">
        <f t="shared" si="50"/>
        <v>906070214000R0500612</v>
      </c>
    </row>
    <row r="868" spans="1:16" hidden="1" x14ac:dyDescent="0.3">
      <c r="A868" s="82">
        <v>25710398</v>
      </c>
      <c r="B868" s="191"/>
      <c r="C868" s="191"/>
      <c r="D868" s="191"/>
      <c r="E868" s="150">
        <v>906</v>
      </c>
      <c r="F868" s="150" t="s">
        <v>145</v>
      </c>
      <c r="G868" s="151" t="s">
        <v>685</v>
      </c>
      <c r="H868" s="152"/>
      <c r="I868" s="152"/>
      <c r="J868" s="80">
        <f>SUMIFS(техфайл!$H$7:$H$4325,техфайл!$D$7:$D$4325,F868,техфайл!$E$7:$E$4325,G868,техфайл!$F$7:$F$4325,H868,техфайл!$A$7:$A$4325,A868)</f>
        <v>0</v>
      </c>
      <c r="K868" s="80"/>
      <c r="L868" s="56">
        <v>223</v>
      </c>
      <c r="M868" s="89" t="s">
        <v>132</v>
      </c>
      <c r="N868" s="57">
        <f>SUMIFS(техфайл!$H$7:$H$4325,техфайл!$D$7:$D$4325,F868,техфайл!$E$7:$E$4325,G868,техфайл!$F$7:$F$4325,H868,техфайл!$G$7:$G$4325,L868,техфайл!$A$7:$A$4325,A868,техфайл!$K$7:$K$4325,M868)</f>
        <v>0</v>
      </c>
      <c r="O868" s="43"/>
      <c r="P868" s="56" t="str">
        <f t="shared" si="50"/>
        <v>906070214000R0500</v>
      </c>
    </row>
    <row r="869" spans="1:16" hidden="1" x14ac:dyDescent="0.3">
      <c r="A869" s="82">
        <v>25710398</v>
      </c>
      <c r="B869" s="191"/>
      <c r="C869" s="191"/>
      <c r="D869" s="191"/>
      <c r="E869" s="153">
        <v>906</v>
      </c>
      <c r="F869" s="153" t="s">
        <v>145</v>
      </c>
      <c r="G869" s="154">
        <v>1400023220</v>
      </c>
      <c r="H869" s="155">
        <v>244</v>
      </c>
      <c r="I869" s="155"/>
      <c r="J869" s="156"/>
      <c r="K869" s="156"/>
      <c r="L869" s="56">
        <v>223</v>
      </c>
      <c r="M869" s="89" t="s">
        <v>133</v>
      </c>
      <c r="N869" s="57">
        <f>SUMIFS(техфайл!$H$7:$H$4325,техфайл!$D$7:$D$4325,F869,техфайл!$E$7:$E$4325,G869,техфайл!$F$7:$F$4325,H869,техфайл!$G$7:$G$4325,L869,техфайл!$A$7:$A$4325,A869,техфайл!$K$7:$K$4325,M869)</f>
        <v>0</v>
      </c>
      <c r="O869" s="43"/>
      <c r="P869" s="56" t="str">
        <f t="shared" si="50"/>
        <v>90607021400023220244</v>
      </c>
    </row>
    <row r="870" spans="1:16" hidden="1" x14ac:dyDescent="0.3">
      <c r="A870" s="82">
        <v>25710398</v>
      </c>
      <c r="B870" s="191"/>
      <c r="C870" s="191"/>
      <c r="D870" s="191"/>
      <c r="E870" s="153">
        <v>906</v>
      </c>
      <c r="F870" s="153" t="s">
        <v>145</v>
      </c>
      <c r="G870" s="154">
        <v>1400023220</v>
      </c>
      <c r="H870" s="155">
        <v>247</v>
      </c>
      <c r="I870" s="155"/>
      <c r="J870" s="156"/>
      <c r="K870" s="156"/>
      <c r="L870" s="56">
        <v>223</v>
      </c>
      <c r="M870" s="89" t="s">
        <v>134</v>
      </c>
      <c r="N870" s="57">
        <f>SUMIFS(техфайл!$H$7:$H$4325,техфайл!$D$7:$D$4325,F870,техфайл!$E$7:$E$4325,G870,техфайл!$F$7:$F$4325,H870,техфайл!$G$7:$G$4325,L870,техфайл!$A$7:$A$4325,A870,техфайл!$K$7:$K$4325,M870)</f>
        <v>0</v>
      </c>
      <c r="O870" s="43"/>
      <c r="P870" s="56" t="str">
        <f t="shared" si="50"/>
        <v>90607021400023220247</v>
      </c>
    </row>
    <row r="871" spans="1:16" hidden="1" x14ac:dyDescent="0.3">
      <c r="A871" s="82">
        <v>25710398</v>
      </c>
      <c r="B871" s="191"/>
      <c r="C871" s="191"/>
      <c r="D871" s="191"/>
      <c r="E871" s="44">
        <v>906</v>
      </c>
      <c r="F871" s="44" t="s">
        <v>145</v>
      </c>
      <c r="G871" s="62">
        <v>1400023220</v>
      </c>
      <c r="H871" s="56">
        <v>111</v>
      </c>
      <c r="I871" s="56"/>
      <c r="J871" s="57">
        <f>SUMIFS(техфайл!$H$7:$H$4325,техфайл!$D$7:$D$4325,F871,техфайл!$E$7:$E$4325,G871,техфайл!$F$7:$F$4325,H871,техфайл!$A$7:$A$4325,A871)</f>
        <v>0</v>
      </c>
      <c r="K871" s="57"/>
      <c r="L871" s="56">
        <v>223</v>
      </c>
      <c r="M871" s="89" t="s">
        <v>135</v>
      </c>
      <c r="N871" s="57">
        <f>SUMIFS(техфайл!$H$7:$H$4325,техфайл!$D$7:$D$4325,F871,техфайл!$E$7:$E$4325,G871,техфайл!$F$7:$F$4325,H871,техфайл!$G$7:$G$4325,L871,техфайл!$A$7:$A$4325,A871,техфайл!$K$7:$K$4325,M871)</f>
        <v>0</v>
      </c>
      <c r="O871" s="43"/>
      <c r="P871" s="56" t="str">
        <f t="shared" si="50"/>
        <v>90607021400023220111</v>
      </c>
    </row>
    <row r="872" spans="1:16" hidden="1" x14ac:dyDescent="0.3">
      <c r="A872" s="82">
        <v>25710398</v>
      </c>
      <c r="B872" s="191"/>
      <c r="C872" s="191"/>
      <c r="D872" s="191"/>
      <c r="E872" s="44">
        <v>906</v>
      </c>
      <c r="F872" s="44" t="s">
        <v>145</v>
      </c>
      <c r="G872" s="62">
        <v>1400023220</v>
      </c>
      <c r="H872" s="56">
        <v>119</v>
      </c>
      <c r="I872" s="56"/>
      <c r="J872" s="57">
        <f>SUMIFS(техфайл!$H$7:$H$4325,техфайл!$D$7:$D$4325,F872,техфайл!$E$7:$E$4325,G872,техфайл!$F$7:$F$4325,H872,техфайл!$A$7:$A$4325,A872)</f>
        <v>0</v>
      </c>
      <c r="K872" s="57"/>
      <c r="L872" s="56">
        <v>225</v>
      </c>
      <c r="M872" s="89" t="s">
        <v>131</v>
      </c>
      <c r="N872" s="57">
        <f>SUMIFS(техфайл!$H$7:$H$4325,техфайл!$D$7:$D$4325,F872,техфайл!$E$7:$E$4325,G872,техфайл!$F$7:$F$4325,H872,техфайл!$G$7:$G$4325,L872,техфайл!$A$7:$A$4325,A872,техфайл!$K$7:$K$4325,M872)</f>
        <v>0</v>
      </c>
      <c r="O872" s="43"/>
      <c r="P872" s="56" t="str">
        <f t="shared" si="50"/>
        <v>90607021400023220119</v>
      </c>
    </row>
    <row r="873" spans="1:16" hidden="1" x14ac:dyDescent="0.3">
      <c r="A873" s="82">
        <v>25710398</v>
      </c>
      <c r="B873" s="191"/>
      <c r="C873" s="191"/>
      <c r="D873" s="191"/>
      <c r="E873" s="44">
        <v>906</v>
      </c>
      <c r="F873" s="44" t="s">
        <v>145</v>
      </c>
      <c r="G873" s="62">
        <v>1400023220</v>
      </c>
      <c r="H873" s="56">
        <v>244</v>
      </c>
      <c r="I873" s="56"/>
      <c r="J873" s="57"/>
      <c r="K873" s="57"/>
      <c r="L873" s="56">
        <v>226</v>
      </c>
      <c r="M873" s="89" t="s">
        <v>137</v>
      </c>
      <c r="N873" s="57">
        <f>SUMIFS(техфайл!$H$7:$H$4325,техфайл!$D$7:$D$4325,F873,техфайл!$E$7:$E$4325,G873,техфайл!$F$7:$F$4325,H873,техфайл!$G$7:$G$4325,L873,техфайл!$A$7:$A$4325,A873,техфайл!$K$7:$K$4325,M873)</f>
        <v>0</v>
      </c>
      <c r="O873" s="43"/>
      <c r="P873" s="56" t="str">
        <f t="shared" si="50"/>
        <v>90607021400023220244</v>
      </c>
    </row>
    <row r="874" spans="1:16" hidden="1" x14ac:dyDescent="0.3">
      <c r="A874" s="82">
        <v>25710398</v>
      </c>
      <c r="B874" s="191"/>
      <c r="C874" s="191"/>
      <c r="D874" s="191"/>
      <c r="E874" s="44">
        <v>906</v>
      </c>
      <c r="F874" s="44" t="s">
        <v>145</v>
      </c>
      <c r="G874" s="62">
        <v>1400023220</v>
      </c>
      <c r="H874" s="56">
        <v>244</v>
      </c>
      <c r="I874" s="56"/>
      <c r="J874" s="57"/>
      <c r="K874" s="57"/>
      <c r="L874" s="56">
        <v>226</v>
      </c>
      <c r="M874" s="89" t="s">
        <v>131</v>
      </c>
      <c r="N874" s="57">
        <f>SUMIFS(техфайл!$H$7:$H$4325,техфайл!$D$7:$D$4325,F874,техфайл!$E$7:$E$4325,G874,техфайл!$F$7:$F$4325,H874,техфайл!$G$7:$G$4325,L874,техфайл!$A$7:$A$4325,A874,техфайл!$K$7:$K$4325,M874)</f>
        <v>0</v>
      </c>
      <c r="O874" s="43"/>
      <c r="P874" s="56" t="str">
        <f t="shared" si="50"/>
        <v>90607021400023220244</v>
      </c>
    </row>
    <row r="875" spans="1:16" hidden="1" x14ac:dyDescent="0.3">
      <c r="A875" s="82">
        <v>25710398</v>
      </c>
      <c r="B875" s="191"/>
      <c r="C875" s="191"/>
      <c r="D875" s="191"/>
      <c r="E875" s="44">
        <v>906</v>
      </c>
      <c r="F875" s="44" t="s">
        <v>145</v>
      </c>
      <c r="G875" s="62">
        <v>1400023220</v>
      </c>
      <c r="H875" s="56">
        <v>244</v>
      </c>
      <c r="I875" s="56"/>
      <c r="J875" s="57"/>
      <c r="K875" s="57"/>
      <c r="L875" s="56">
        <v>310</v>
      </c>
      <c r="M875" s="89" t="s">
        <v>136</v>
      </c>
      <c r="N875" s="57">
        <f>SUMIFS(техфайл!$H$7:$H$4325,техфайл!$D$7:$D$4325,F875,техфайл!$E$7:$E$4325,G875,техфайл!$F$7:$F$4325,H875,техфайл!$G$7:$G$4325,L875,техфайл!$A$7:$A$4325,A875,техфайл!$K$7:$K$4325,M875)</f>
        <v>0</v>
      </c>
      <c r="O875" s="43"/>
      <c r="P875" s="56" t="str">
        <f t="shared" si="50"/>
        <v>90607021400023220244</v>
      </c>
    </row>
    <row r="876" spans="1:16" hidden="1" x14ac:dyDescent="0.3">
      <c r="A876" s="82">
        <v>25710398</v>
      </c>
      <c r="B876" s="191"/>
      <c r="C876" s="191"/>
      <c r="D876" s="191"/>
      <c r="E876" s="44">
        <v>906</v>
      </c>
      <c r="F876" s="44" t="s">
        <v>145</v>
      </c>
      <c r="G876" s="62">
        <v>1400023220</v>
      </c>
      <c r="H876" s="56">
        <v>244</v>
      </c>
      <c r="I876" s="56"/>
      <c r="J876" s="57"/>
      <c r="K876" s="57"/>
      <c r="L876" s="56">
        <v>342</v>
      </c>
      <c r="M876" s="89">
        <v>2230</v>
      </c>
      <c r="N876" s="57">
        <f>SUMIFS(техфайл!$H$7:$H$4325,техфайл!$D$7:$D$4325,F876,техфайл!$E$7:$E$4325,G876,техфайл!$F$7:$F$4325,H876,техфайл!$G$7:$G$4325,L876,техфайл!$A$7:$A$4325,A876,техфайл!$K$7:$K$4325,M876)</f>
        <v>0</v>
      </c>
      <c r="O876" s="43"/>
      <c r="P876" s="56" t="str">
        <f t="shared" ref="P876" si="52">E876&amp;F876&amp;SUBSTITUTE(G876," ","")&amp;H876</f>
        <v>90607021400023220244</v>
      </c>
    </row>
    <row r="877" spans="1:16" hidden="1" x14ac:dyDescent="0.3">
      <c r="A877" s="82">
        <v>25710398</v>
      </c>
      <c r="B877" s="191"/>
      <c r="C877" s="191"/>
      <c r="D877" s="191"/>
      <c r="E877" s="44">
        <v>906</v>
      </c>
      <c r="F877" s="44" t="s">
        <v>145</v>
      </c>
      <c r="G877" s="62" t="s">
        <v>684</v>
      </c>
      <c r="H877" s="56">
        <v>612</v>
      </c>
      <c r="I877" s="56"/>
      <c r="J877" s="57"/>
      <c r="K877" s="57"/>
      <c r="L877" s="56">
        <v>342</v>
      </c>
      <c r="M877" s="89">
        <v>2230</v>
      </c>
      <c r="N877" s="57">
        <f>SUMIFS(техфайл!$H$7:$H$4325,техфайл!$D$7:$D$4325,F877,техфайл!$E$7:$E$4325,G877,техфайл!$F$7:$F$4325,H877,техфайл!$G$7:$G$4325,L877,техфайл!$A$7:$A$4325,A877,техфайл!$K$7:$K$4325,M877)</f>
        <v>92380</v>
      </c>
      <c r="O877" s="43"/>
      <c r="P877" s="56" t="str">
        <f t="shared" si="50"/>
        <v>906070214000R3040612</v>
      </c>
    </row>
    <row r="878" spans="1:16" hidden="1" x14ac:dyDescent="0.3">
      <c r="A878" s="82">
        <v>25710398</v>
      </c>
      <c r="B878" s="191"/>
      <c r="C878" s="191"/>
      <c r="D878" s="191"/>
      <c r="E878" s="44">
        <v>906</v>
      </c>
      <c r="F878" s="44" t="s">
        <v>145</v>
      </c>
      <c r="G878" s="62">
        <v>1400023220</v>
      </c>
      <c r="H878" s="56">
        <v>244</v>
      </c>
      <c r="I878" s="56"/>
      <c r="J878" s="57"/>
      <c r="K878" s="57"/>
      <c r="L878" s="56">
        <v>344</v>
      </c>
      <c r="M878" s="89" t="s">
        <v>136</v>
      </c>
      <c r="N878" s="57">
        <f>SUMIFS(техфайл!$H$7:$H$4325,техфайл!$D$7:$D$4325,F878,техфайл!$E$7:$E$4325,G878,техфайл!$F$7:$F$4325,H878,техфайл!$G$7:$G$4325,L878,техфайл!$A$7:$A$4325,A878,техфайл!$K$7:$K$4325,M878)</f>
        <v>0</v>
      </c>
      <c r="O878" s="43"/>
      <c r="P878" s="56" t="str">
        <f t="shared" si="50"/>
        <v>90607021400023220244</v>
      </c>
    </row>
    <row r="879" spans="1:16" hidden="1" x14ac:dyDescent="0.3">
      <c r="A879" s="82">
        <v>25710398</v>
      </c>
      <c r="B879" s="191"/>
      <c r="C879" s="191"/>
      <c r="D879" s="191"/>
      <c r="E879" s="44">
        <v>906</v>
      </c>
      <c r="F879" s="44" t="s">
        <v>145</v>
      </c>
      <c r="G879" s="62">
        <v>1400023220</v>
      </c>
      <c r="H879" s="56">
        <v>244</v>
      </c>
      <c r="I879" s="56"/>
      <c r="J879" s="57"/>
      <c r="K879" s="57"/>
      <c r="L879" s="56">
        <v>346</v>
      </c>
      <c r="M879" s="89" t="s">
        <v>136</v>
      </c>
      <c r="N879" s="57">
        <f>SUMIFS(техфайл!$H$7:$H$4325,техфайл!$D$7:$D$4325,F879,техфайл!$E$7:$E$4325,G879,техфайл!$F$7:$F$4325,H879,техфайл!$G$7:$G$4325,L879,техфайл!$A$7:$A$4325,A879,техфайл!$K$7:$K$4325,M879)</f>
        <v>0</v>
      </c>
      <c r="O879" s="43"/>
      <c r="P879" s="56" t="str">
        <f t="shared" si="50"/>
        <v>90607021400023220244</v>
      </c>
    </row>
    <row r="880" spans="1:16" hidden="1" x14ac:dyDescent="0.3">
      <c r="A880" s="82">
        <v>25710398</v>
      </c>
      <c r="B880" s="191"/>
      <c r="C880" s="191"/>
      <c r="D880" s="191"/>
      <c r="E880" s="44">
        <v>906</v>
      </c>
      <c r="F880" s="44" t="s">
        <v>145</v>
      </c>
      <c r="G880" s="62">
        <v>1400023220</v>
      </c>
      <c r="H880" s="56">
        <v>851</v>
      </c>
      <c r="I880" s="56"/>
      <c r="J880" s="57">
        <f>SUMIFS(техфайл!$H$7:$H$4325,техфайл!$D$7:$D$4325,F880,техфайл!$E$7:$E$4325,G880,техфайл!$F$7:$F$4325,H880,техфайл!$A$7:$A$4325,A880)</f>
        <v>0</v>
      </c>
      <c r="K880" s="57"/>
      <c r="L880" s="56">
        <v>291</v>
      </c>
      <c r="M880" s="89" t="s">
        <v>138</v>
      </c>
      <c r="N880" s="57">
        <f>SUMIFS(техфайл!$H$7:$H$4325,техфайл!$D$7:$D$4325,F880,техфайл!$E$7:$E$4325,G880,техфайл!$F$7:$F$4325,H880,техфайл!$G$7:$G$4325,L880,техфайл!$A$7:$A$4325,A880,техфайл!$K$7:$K$4325,M880)</f>
        <v>0</v>
      </c>
      <c r="O880" s="43"/>
      <c r="P880" s="56" t="str">
        <f t="shared" si="50"/>
        <v>90607021400023220851</v>
      </c>
    </row>
    <row r="881" spans="1:16" hidden="1" x14ac:dyDescent="0.3">
      <c r="A881" s="82">
        <v>25710398</v>
      </c>
      <c r="B881" s="191"/>
      <c r="C881" s="191"/>
      <c r="D881" s="191"/>
      <c r="E881" s="44">
        <v>906</v>
      </c>
      <c r="F881" s="44" t="s">
        <v>174</v>
      </c>
      <c r="G881" s="62">
        <v>1400005000</v>
      </c>
      <c r="H881" s="56">
        <v>112</v>
      </c>
      <c r="I881" s="56"/>
      <c r="J881" s="57">
        <f>SUMIFS(техфайл!$H$7:$H$4325,техфайл!$D$7:$D$4325,F881,техфайл!$E$7:$E$4325,G881,техфайл!$F$7:$F$4325,H881,техфайл!$A$7:$A$4325,A881)</f>
        <v>0</v>
      </c>
      <c r="K881" s="57"/>
      <c r="L881" s="56">
        <v>212</v>
      </c>
      <c r="M881" s="89" t="s">
        <v>175</v>
      </c>
      <c r="N881" s="57">
        <f>SUMIFS(техфайл!$H$7:$H$4325,техфайл!$D$7:$D$4325,F881,техфайл!$E$7:$E$4325,G881,техфайл!$F$7:$F$4325,H881,техфайл!$G$7:$G$4325,L881,техфайл!$A$7:$A$4325,A881,техфайл!$K$7:$K$4325,M881)</f>
        <v>0</v>
      </c>
      <c r="O881" s="43"/>
      <c r="P881" s="56" t="str">
        <f t="shared" si="50"/>
        <v>90607051400005000112</v>
      </c>
    </row>
    <row r="882" spans="1:16" hidden="1" x14ac:dyDescent="0.3">
      <c r="A882" s="82">
        <v>25710398</v>
      </c>
      <c r="B882" s="192"/>
      <c r="C882" s="192"/>
      <c r="D882" s="192"/>
      <c r="E882" s="44">
        <v>906</v>
      </c>
      <c r="F882" s="44" t="s">
        <v>174</v>
      </c>
      <c r="G882" s="62">
        <v>1400005000</v>
      </c>
      <c r="H882" s="56">
        <v>244</v>
      </c>
      <c r="I882" s="56"/>
      <c r="J882" s="57">
        <f>SUMIFS(техфайл!$H$7:$H$4325,техфайл!$D$7:$D$4325,F882,техфайл!$E$7:$E$4325,G882,техфайл!$F$7:$F$4325,H882,техфайл!$A$7:$A$4325,A882)</f>
        <v>0</v>
      </c>
      <c r="K882" s="57"/>
      <c r="L882" s="56">
        <v>226</v>
      </c>
      <c r="M882" s="89" t="s">
        <v>175</v>
      </c>
      <c r="N882" s="57">
        <f>SUMIFS(техфайл!$H$7:$H$4325,техфайл!$D$7:$D$4325,F882,техфайл!$E$7:$E$4325,G882,техфайл!$F$7:$F$4325,H882,техфайл!$G$7:$G$4325,L882,техфайл!$A$7:$A$4325,A882,техфайл!$K$7:$K$4325,M882)</f>
        <v>0</v>
      </c>
      <c r="O882" s="43"/>
      <c r="P882" s="56" t="str">
        <f t="shared" si="50"/>
        <v>90607051400005000244</v>
      </c>
    </row>
    <row r="883" spans="1:16" ht="18.75" hidden="1" customHeight="1" x14ac:dyDescent="0.3">
      <c r="A883" s="82">
        <v>25710381</v>
      </c>
      <c r="B883" s="190" t="s">
        <v>635</v>
      </c>
      <c r="C883" s="190" t="s">
        <v>398</v>
      </c>
      <c r="D883" s="190" t="str">
        <f>VLOOKUP($A883, Учреждения!$B$4:$F$292, 3, FALSE)</f>
        <v xml:space="preserve">ГБОУ "ШКОЛА № 3 Г.О. ГОРЛОВКА"
</v>
      </c>
      <c r="E883" s="81" t="s">
        <v>140</v>
      </c>
      <c r="F883" s="81" t="s">
        <v>140</v>
      </c>
      <c r="G883" s="81" t="s">
        <v>140</v>
      </c>
      <c r="H883" s="81" t="s">
        <v>140</v>
      </c>
      <c r="I883" s="81" t="s">
        <v>140</v>
      </c>
      <c r="J883" s="81" t="s">
        <v>140</v>
      </c>
      <c r="K883" s="80">
        <f>SUM(J884:J903)</f>
        <v>0</v>
      </c>
      <c r="L883" s="56"/>
      <c r="M883" s="89"/>
      <c r="N883" s="57"/>
      <c r="O883" s="43"/>
      <c r="P883" s="85"/>
    </row>
    <row r="884" spans="1:16" ht="18.75" hidden="1" customHeight="1" x14ac:dyDescent="0.3">
      <c r="A884" s="82">
        <v>25710381</v>
      </c>
      <c r="B884" s="191"/>
      <c r="C884" s="191"/>
      <c r="D884" s="191"/>
      <c r="E884" s="44">
        <v>906</v>
      </c>
      <c r="F884" s="44" t="s">
        <v>145</v>
      </c>
      <c r="G884" s="62">
        <v>1400023220</v>
      </c>
      <c r="H884" s="56">
        <v>612</v>
      </c>
      <c r="I884" s="56"/>
      <c r="J884" s="57">
        <f>SUMIFS(техфайл!$H$7:$H$4325,техфайл!$D$7:$D$4325,F884,техфайл!$E$7:$E$4325,G884,техфайл!$F$7:$F$4325,H884,техфайл!$A$7:$A$4325,A884)</f>
        <v>0</v>
      </c>
      <c r="K884" s="57"/>
      <c r="L884" s="56">
        <v>211</v>
      </c>
      <c r="M884" s="89" t="s">
        <v>172</v>
      </c>
      <c r="N884" s="57">
        <f>SUMIFS(техфайл!$H$7:$H$4325,техфайл!$D$7:$D$4325,F884,техфайл!$E$7:$E$4325,G884,техфайл!$F$7:$F$4325,H884,техфайл!$G$7:$G$4325,L884,техфайл!$A$7:$A$4325,A884,техфайл!$K$7:$K$4325,M884)+SUMIFS(техфайл!$H$7:$H$4325,техфайл!$D$7:$D$4325,F884,техфайл!$E$7:$E$4325,G884,техфайл!$F$7:$F$4325,H884,техфайл!$G$7:$G$4325,266,техфайл!$A$7:$A$4325,A884,техфайл!$K$7:$K$4325,M884)</f>
        <v>0</v>
      </c>
      <c r="O884" s="43"/>
      <c r="P884" s="56" t="str">
        <f t="shared" ref="P884:P903" si="53">E884&amp;F884&amp;SUBSTITUTE(G884," ","")&amp;H884</f>
        <v>90607021400023220612</v>
      </c>
    </row>
    <row r="885" spans="1:16" hidden="1" x14ac:dyDescent="0.3">
      <c r="A885" s="82">
        <v>25710381</v>
      </c>
      <c r="B885" s="191"/>
      <c r="C885" s="191"/>
      <c r="D885" s="191"/>
      <c r="E885" s="44">
        <v>906</v>
      </c>
      <c r="F885" s="44" t="s">
        <v>145</v>
      </c>
      <c r="G885" s="62" t="s">
        <v>684</v>
      </c>
      <c r="H885" s="56">
        <v>612</v>
      </c>
      <c r="I885" s="56"/>
      <c r="J885" s="57">
        <f>SUMIFS(техфайл!$H$7:$H$4325,техфайл!$D$7:$D$4325,F885,техфайл!$E$7:$E$4325,G885,техфайл!$F$7:$F$4325,H885,техфайл!$A$7:$A$4325,A885)</f>
        <v>0</v>
      </c>
      <c r="K885" s="57"/>
      <c r="L885" s="56">
        <v>213</v>
      </c>
      <c r="M885" s="89" t="s">
        <v>173</v>
      </c>
      <c r="N885" s="57">
        <f>SUMIFS(техфайл!$H$7:$H$4325,техфайл!$D$7:$D$4325,F885,техфайл!$E$7:$E$4325,G885,техфайл!$F$7:$F$4325,H885,техфайл!$G$7:$G$4325,L885,техфайл!$A$7:$A$4325,A885,техфайл!$K$7:$K$4325,M885)</f>
        <v>0</v>
      </c>
      <c r="O885" s="43"/>
      <c r="P885" s="56" t="str">
        <f t="shared" si="53"/>
        <v>906070214000R3040612</v>
      </c>
    </row>
    <row r="886" spans="1:16" ht="18.75" hidden="1" customHeight="1" x14ac:dyDescent="0.3">
      <c r="A886" s="82">
        <v>25710381</v>
      </c>
      <c r="B886" s="191"/>
      <c r="C886" s="191"/>
      <c r="D886" s="191"/>
      <c r="E886" s="44">
        <v>906</v>
      </c>
      <c r="F886" s="44" t="s">
        <v>145</v>
      </c>
      <c r="G886" s="62" t="s">
        <v>683</v>
      </c>
      <c r="H886" s="56">
        <v>612</v>
      </c>
      <c r="I886" s="56"/>
      <c r="J886" s="57">
        <f>SUMIFS(техфайл!$H$7:$H$4325,техфайл!$D$7:$D$4325,F886,техфайл!$E$7:$E$4325,G886,техфайл!$F$7:$F$4325,H886,техфайл!$A$7:$A$4325,A886)</f>
        <v>0</v>
      </c>
      <c r="K886" s="57"/>
      <c r="L886" s="56">
        <v>211</v>
      </c>
      <c r="M886" s="89" t="s">
        <v>172</v>
      </c>
      <c r="N886" s="57">
        <f>SUMIFS(техфайл!$H$7:$H$4325,техфайл!$D$7:$D$4325,F886,техфайл!$E$7:$E$4325,G886,техфайл!$F$7:$F$4325,H886,техфайл!$G$7:$G$4325,L886,техфайл!$A$7:$A$4325,A886,техфайл!$K$7:$K$4325,M886)+SUMIFS(техфайл!$H$7:$H$4325,техфайл!$D$7:$D$4325,F886,техфайл!$E$7:$E$4325,G886,техфайл!$F$7:$F$4325,H886,техфайл!$G$7:$G$4325,266,техфайл!$A$7:$A$4325,A886,техфайл!$K$7:$K$4325,M886)</f>
        <v>0</v>
      </c>
      <c r="O886" s="43"/>
      <c r="P886" s="56" t="str">
        <f t="shared" ref="P886:P887" si="54">E886&amp;F886&amp;SUBSTITUTE(G886," ","")&amp;H886</f>
        <v>906070214000R3030612</v>
      </c>
    </row>
    <row r="887" spans="1:16" hidden="1" x14ac:dyDescent="0.3">
      <c r="A887" s="82">
        <v>25710381</v>
      </c>
      <c r="B887" s="191"/>
      <c r="C887" s="191"/>
      <c r="D887" s="191"/>
      <c r="E887" s="44">
        <v>906</v>
      </c>
      <c r="F887" s="44" t="s">
        <v>145</v>
      </c>
      <c r="G887" s="62" t="s">
        <v>683</v>
      </c>
      <c r="H887" s="56"/>
      <c r="I887" s="56"/>
      <c r="J887" s="57">
        <f>SUMIFS(техфайл!$H$7:$H$4325,техфайл!$D$7:$D$4325,F887,техфайл!$E$7:$E$4325,G887,техфайл!$F$7:$F$4325,H887,техфайл!$A$7:$A$4325,A887)</f>
        <v>0</v>
      </c>
      <c r="K887" s="57"/>
      <c r="L887" s="56">
        <v>213</v>
      </c>
      <c r="M887" s="89" t="s">
        <v>173</v>
      </c>
      <c r="N887" s="57">
        <f>SUMIFS(техфайл!$H$7:$H$4325,техфайл!$D$7:$D$4325,F887,техфайл!$E$7:$E$4325,G887,техфайл!$F$7:$F$4325,H887,техфайл!$G$7:$G$4325,L887,техфайл!$A$7:$A$4325,A887,техфайл!$K$7:$K$4325,M887)</f>
        <v>0</v>
      </c>
      <c r="O887" s="43"/>
      <c r="P887" s="56" t="str">
        <f t="shared" si="54"/>
        <v>906070214000R3030</v>
      </c>
    </row>
    <row r="888" spans="1:16" hidden="1" x14ac:dyDescent="0.3">
      <c r="A888" s="82">
        <v>25710381</v>
      </c>
      <c r="B888" s="191"/>
      <c r="C888" s="191"/>
      <c r="D888" s="191"/>
      <c r="E888" s="44">
        <v>906</v>
      </c>
      <c r="F888" s="44" t="s">
        <v>145</v>
      </c>
      <c r="G888" s="62" t="s">
        <v>685</v>
      </c>
      <c r="H888" s="56">
        <v>612</v>
      </c>
      <c r="I888" s="56"/>
      <c r="J888" s="57">
        <f>SUMIFS(техфайл!$H$7:$H$4325,техфайл!$D$7:$D$4325,F888,техфайл!$E$7:$E$4325,G888,техфайл!$F$7:$F$4325,H888,техфайл!$A$7:$A$4325,A888)</f>
        <v>0</v>
      </c>
      <c r="K888" s="57"/>
      <c r="L888" s="56">
        <v>221</v>
      </c>
      <c r="M888" s="89" t="s">
        <v>131</v>
      </c>
      <c r="N888" s="57">
        <f>SUMIFS(техфайл!$H$7:$H$4325,техфайл!$D$7:$D$4325,F888,техфайл!$E$7:$E$4325,G888,техфайл!$F$7:$F$4325,H888,техфайл!$G$7:$G$4325,L888,техфайл!$A$7:$A$4325,A888,техфайл!$K$7:$K$4325,M888)</f>
        <v>0</v>
      </c>
      <c r="O888" s="43"/>
      <c r="P888" s="56" t="str">
        <f t="shared" si="53"/>
        <v>906070214000R0500612</v>
      </c>
    </row>
    <row r="889" spans="1:16" hidden="1" x14ac:dyDescent="0.3">
      <c r="A889" s="82">
        <v>25710381</v>
      </c>
      <c r="B889" s="191"/>
      <c r="C889" s="191"/>
      <c r="D889" s="191"/>
      <c r="E889" s="44">
        <v>906</v>
      </c>
      <c r="F889" s="44" t="s">
        <v>145</v>
      </c>
      <c r="G889" s="62" t="s">
        <v>685</v>
      </c>
      <c r="H889" s="56"/>
      <c r="I889" s="56"/>
      <c r="J889" s="57">
        <f>SUMIFS(техфайл!$H$7:$H$4325,техфайл!$D$7:$D$4325,F889,техфайл!$E$7:$E$4325,G889,техфайл!$F$7:$F$4325,H889,техфайл!$A$7:$A$4325,A889)</f>
        <v>0</v>
      </c>
      <c r="K889" s="57"/>
      <c r="L889" s="56">
        <v>223</v>
      </c>
      <c r="M889" s="89" t="s">
        <v>132</v>
      </c>
      <c r="N889" s="57">
        <f>SUMIFS(техфайл!$H$7:$H$4325,техфайл!$D$7:$D$4325,F889,техфайл!$E$7:$E$4325,G889,техфайл!$F$7:$F$4325,H889,техфайл!$G$7:$G$4325,L889,техфайл!$A$7:$A$4325,A889,техфайл!$K$7:$K$4325,M889)</f>
        <v>0</v>
      </c>
      <c r="O889" s="43"/>
      <c r="P889" s="56" t="str">
        <f t="shared" si="53"/>
        <v>906070214000R0500</v>
      </c>
    </row>
    <row r="890" spans="1:16" hidden="1" x14ac:dyDescent="0.3">
      <c r="A890" s="82">
        <v>25710381</v>
      </c>
      <c r="B890" s="191"/>
      <c r="C890" s="191"/>
      <c r="D890" s="191"/>
      <c r="E890" s="44">
        <v>906</v>
      </c>
      <c r="F890" s="44" t="s">
        <v>145</v>
      </c>
      <c r="G890" s="62">
        <v>1400023220</v>
      </c>
      <c r="H890" s="56">
        <v>244</v>
      </c>
      <c r="I890" s="56"/>
      <c r="J890" s="57"/>
      <c r="K890" s="57"/>
      <c r="L890" s="56">
        <v>223</v>
      </c>
      <c r="M890" s="89" t="s">
        <v>133</v>
      </c>
      <c r="N890" s="57">
        <f>SUMIFS(техфайл!$H$7:$H$4325,техфайл!$D$7:$D$4325,F890,техфайл!$E$7:$E$4325,G890,техфайл!$F$7:$F$4325,H890,техфайл!$G$7:$G$4325,L890,техфайл!$A$7:$A$4325,A890,техфайл!$K$7:$K$4325,M890)</f>
        <v>0</v>
      </c>
      <c r="O890" s="43"/>
      <c r="P890" s="56" t="str">
        <f t="shared" si="53"/>
        <v>90607021400023220244</v>
      </c>
    </row>
    <row r="891" spans="1:16" hidden="1" x14ac:dyDescent="0.3">
      <c r="A891" s="82">
        <v>25710381</v>
      </c>
      <c r="B891" s="191"/>
      <c r="C891" s="191"/>
      <c r="D891" s="191"/>
      <c r="E891" s="44">
        <v>906</v>
      </c>
      <c r="F891" s="44" t="s">
        <v>145</v>
      </c>
      <c r="G891" s="62">
        <v>1400023220</v>
      </c>
      <c r="H891" s="56">
        <v>247</v>
      </c>
      <c r="I891" s="56"/>
      <c r="J891" s="57"/>
      <c r="K891" s="57"/>
      <c r="L891" s="56">
        <v>223</v>
      </c>
      <c r="M891" s="89" t="s">
        <v>134</v>
      </c>
      <c r="N891" s="57">
        <f>SUMIFS(техфайл!$H$7:$H$4325,техфайл!$D$7:$D$4325,F891,техфайл!$E$7:$E$4325,G891,техфайл!$F$7:$F$4325,H891,техфайл!$G$7:$G$4325,L891,техфайл!$A$7:$A$4325,A891,техфайл!$K$7:$K$4325,M891)</f>
        <v>0</v>
      </c>
      <c r="O891" s="43"/>
      <c r="P891" s="56" t="str">
        <f t="shared" si="53"/>
        <v>90607021400023220247</v>
      </c>
    </row>
    <row r="892" spans="1:16" hidden="1" x14ac:dyDescent="0.3">
      <c r="A892" s="82">
        <v>25710381</v>
      </c>
      <c r="B892" s="191"/>
      <c r="C892" s="191"/>
      <c r="D892" s="191"/>
      <c r="E892" s="44">
        <v>906</v>
      </c>
      <c r="F892" s="44" t="s">
        <v>145</v>
      </c>
      <c r="G892" s="62">
        <v>1400023220</v>
      </c>
      <c r="H892" s="56">
        <v>247</v>
      </c>
      <c r="I892" s="56"/>
      <c r="J892" s="57"/>
      <c r="K892" s="57"/>
      <c r="L892" s="56">
        <v>223</v>
      </c>
      <c r="M892" s="89" t="s">
        <v>135</v>
      </c>
      <c r="N892" s="57">
        <f>SUMIFS(техфайл!$H$7:$H$4325,техфайл!$D$7:$D$4325,F892,техфайл!$E$7:$E$4325,G892,техфайл!$F$7:$F$4325,H892,техфайл!$G$7:$G$4325,L892,техфайл!$A$7:$A$4325,A892,техфайл!$K$7:$K$4325,M892)</f>
        <v>0</v>
      </c>
      <c r="O892" s="43"/>
      <c r="P892" s="56" t="str">
        <f t="shared" si="53"/>
        <v>90607021400023220247</v>
      </c>
    </row>
    <row r="893" spans="1:16" hidden="1" x14ac:dyDescent="0.3">
      <c r="A893" s="82">
        <v>25710381</v>
      </c>
      <c r="B893" s="191"/>
      <c r="C893" s="191"/>
      <c r="D893" s="191"/>
      <c r="E893" s="44">
        <v>906</v>
      </c>
      <c r="F893" s="44" t="s">
        <v>145</v>
      </c>
      <c r="G893" s="62">
        <v>1400023220</v>
      </c>
      <c r="H893" s="56">
        <v>244</v>
      </c>
      <c r="I893" s="56"/>
      <c r="J893" s="57"/>
      <c r="K893" s="57"/>
      <c r="L893" s="56">
        <v>225</v>
      </c>
      <c r="M893" s="89" t="s">
        <v>131</v>
      </c>
      <c r="N893" s="57">
        <f>SUMIFS(техфайл!$H$7:$H$4325,техфайл!$D$7:$D$4325,F893,техфайл!$E$7:$E$4325,G893,техфайл!$F$7:$F$4325,H893,техфайл!$G$7:$G$4325,L893,техфайл!$A$7:$A$4325,A893,техфайл!$K$7:$K$4325,M893)</f>
        <v>0</v>
      </c>
      <c r="O893" s="43"/>
      <c r="P893" s="56" t="str">
        <f t="shared" si="53"/>
        <v>90607021400023220244</v>
      </c>
    </row>
    <row r="894" spans="1:16" hidden="1" x14ac:dyDescent="0.3">
      <c r="A894" s="82">
        <v>25710381</v>
      </c>
      <c r="B894" s="191"/>
      <c r="C894" s="191"/>
      <c r="D894" s="191"/>
      <c r="E894" s="44">
        <v>906</v>
      </c>
      <c r="F894" s="44" t="s">
        <v>145</v>
      </c>
      <c r="G894" s="62">
        <v>1400023220</v>
      </c>
      <c r="H894" s="56">
        <v>244</v>
      </c>
      <c r="I894" s="56"/>
      <c r="J894" s="57"/>
      <c r="K894" s="57"/>
      <c r="L894" s="56">
        <v>226</v>
      </c>
      <c r="M894" s="89" t="s">
        <v>137</v>
      </c>
      <c r="N894" s="57">
        <f>SUMIFS(техфайл!$H$7:$H$4325,техфайл!$D$7:$D$4325,F894,техфайл!$E$7:$E$4325,G894,техфайл!$F$7:$F$4325,H894,техфайл!$G$7:$G$4325,L894,техфайл!$A$7:$A$4325,A894,техфайл!$K$7:$K$4325,M894)</f>
        <v>0</v>
      </c>
      <c r="O894" s="43"/>
      <c r="P894" s="56" t="str">
        <f t="shared" si="53"/>
        <v>90607021400023220244</v>
      </c>
    </row>
    <row r="895" spans="1:16" hidden="1" x14ac:dyDescent="0.3">
      <c r="A895" s="82">
        <v>25710381</v>
      </c>
      <c r="B895" s="191"/>
      <c r="C895" s="191"/>
      <c r="D895" s="191"/>
      <c r="E895" s="44">
        <v>906</v>
      </c>
      <c r="F895" s="44" t="s">
        <v>145</v>
      </c>
      <c r="G895" s="62">
        <v>1400023220</v>
      </c>
      <c r="H895" s="56">
        <v>244</v>
      </c>
      <c r="I895" s="56"/>
      <c r="J895" s="57"/>
      <c r="K895" s="57"/>
      <c r="L895" s="56">
        <v>226</v>
      </c>
      <c r="M895" s="89" t="s">
        <v>131</v>
      </c>
      <c r="N895" s="57">
        <f>SUMIFS(техфайл!$H$7:$H$4325,техфайл!$D$7:$D$4325,F895,техфайл!$E$7:$E$4325,G895,техфайл!$F$7:$F$4325,H895,техфайл!$G$7:$G$4325,L895,техфайл!$A$7:$A$4325,A895,техфайл!$K$7:$K$4325,M895)</f>
        <v>0</v>
      </c>
      <c r="O895" s="43"/>
      <c r="P895" s="56" t="str">
        <f t="shared" si="53"/>
        <v>90607021400023220244</v>
      </c>
    </row>
    <row r="896" spans="1:16" hidden="1" x14ac:dyDescent="0.3">
      <c r="A896" s="82">
        <v>25710381</v>
      </c>
      <c r="B896" s="191"/>
      <c r="C896" s="191"/>
      <c r="D896" s="191"/>
      <c r="E896" s="44">
        <v>906</v>
      </c>
      <c r="F896" s="44" t="s">
        <v>145</v>
      </c>
      <c r="G896" s="62">
        <v>1400023220</v>
      </c>
      <c r="H896" s="56">
        <v>244</v>
      </c>
      <c r="I896" s="56"/>
      <c r="J896" s="57"/>
      <c r="K896" s="57"/>
      <c r="L896" s="56">
        <v>310</v>
      </c>
      <c r="M896" s="89" t="s">
        <v>136</v>
      </c>
      <c r="N896" s="57">
        <f>SUMIFS(техфайл!$H$7:$H$4325,техфайл!$D$7:$D$4325,F896,техфайл!$E$7:$E$4325,G896,техфайл!$F$7:$F$4325,H896,техфайл!$G$7:$G$4325,L896,техфайл!$A$7:$A$4325,A896,техфайл!$K$7:$K$4325,M896)</f>
        <v>0</v>
      </c>
      <c r="O896" s="43"/>
      <c r="P896" s="56" t="str">
        <f t="shared" si="53"/>
        <v>90607021400023220244</v>
      </c>
    </row>
    <row r="897" spans="1:16" hidden="1" x14ac:dyDescent="0.3">
      <c r="A897" s="82">
        <v>25710381</v>
      </c>
      <c r="B897" s="191"/>
      <c r="C897" s="191"/>
      <c r="D897" s="191"/>
      <c r="E897" s="44">
        <v>906</v>
      </c>
      <c r="F897" s="44" t="s">
        <v>145</v>
      </c>
      <c r="G897" s="62">
        <v>1400023220</v>
      </c>
      <c r="H897" s="56">
        <v>244</v>
      </c>
      <c r="I897" s="56"/>
      <c r="J897" s="57"/>
      <c r="K897" s="57"/>
      <c r="L897" s="56">
        <v>342</v>
      </c>
      <c r="M897" s="89">
        <v>2230</v>
      </c>
      <c r="N897" s="57">
        <f>SUMIFS(техфайл!$H$7:$H$4325,техфайл!$D$7:$D$4325,F897,техфайл!$E$7:$E$4325,G897,техфайл!$F$7:$F$4325,H897,техфайл!$G$7:$G$4325,L897,техфайл!$A$7:$A$4325,A897,техфайл!$K$7:$K$4325,M897)</f>
        <v>0</v>
      </c>
      <c r="O897" s="43"/>
      <c r="P897" s="56" t="str">
        <f t="shared" ref="P897" si="55">E897&amp;F897&amp;SUBSTITUTE(G897," ","")&amp;H897</f>
        <v>90607021400023220244</v>
      </c>
    </row>
    <row r="898" spans="1:16" hidden="1" x14ac:dyDescent="0.3">
      <c r="A898" s="82">
        <v>25710381</v>
      </c>
      <c r="B898" s="191"/>
      <c r="C898" s="191"/>
      <c r="D898" s="191"/>
      <c r="E898" s="44">
        <v>906</v>
      </c>
      <c r="F898" s="44" t="s">
        <v>145</v>
      </c>
      <c r="G898" s="62" t="s">
        <v>684</v>
      </c>
      <c r="H898" s="56">
        <v>244</v>
      </c>
      <c r="I898" s="56"/>
      <c r="J898" s="57">
        <f>SUMIFS(техфайл!$H$7:$H$4325,техфайл!$D$7:$D$4325,F898,техфайл!$E$7:$E$4325,G898,техфайл!$F$7:$F$4325,H898,техфайл!$A$7:$A$4325,A898)</f>
        <v>0</v>
      </c>
      <c r="K898" s="57"/>
      <c r="L898" s="56">
        <v>342</v>
      </c>
      <c r="M898" s="89">
        <v>2230</v>
      </c>
      <c r="N898" s="57">
        <f>SUMIFS(техфайл!$H$7:$H$4325,техфайл!$D$7:$D$4325,F898,техфайл!$E$7:$E$4325,G898,техфайл!$F$7:$F$4325,H898,техфайл!$G$7:$G$4325,L898,техфайл!$A$7:$A$4325,A898,техфайл!$K$7:$K$4325,M898)</f>
        <v>0</v>
      </c>
      <c r="O898" s="43"/>
      <c r="P898" s="56" t="str">
        <f t="shared" si="53"/>
        <v>906070214000R3040244</v>
      </c>
    </row>
    <row r="899" spans="1:16" hidden="1" x14ac:dyDescent="0.3">
      <c r="A899" s="82">
        <v>25710381</v>
      </c>
      <c r="B899" s="191"/>
      <c r="C899" s="191"/>
      <c r="D899" s="191"/>
      <c r="E899" s="44">
        <v>906</v>
      </c>
      <c r="F899" s="44" t="s">
        <v>145</v>
      </c>
      <c r="G899" s="62">
        <v>1400023220</v>
      </c>
      <c r="H899" s="56">
        <v>244</v>
      </c>
      <c r="I899" s="56"/>
      <c r="J899" s="57"/>
      <c r="K899" s="57"/>
      <c r="L899" s="56">
        <v>344</v>
      </c>
      <c r="M899" s="89" t="s">
        <v>136</v>
      </c>
      <c r="N899" s="57">
        <f>SUMIFS(техфайл!$H$7:$H$4325,техфайл!$D$7:$D$4325,F899,техфайл!$E$7:$E$4325,G899,техфайл!$F$7:$F$4325,H899,техфайл!$G$7:$G$4325,L899,техфайл!$A$7:$A$4325,A899,техфайл!$K$7:$K$4325,M899)</f>
        <v>0</v>
      </c>
      <c r="O899" s="43"/>
      <c r="P899" s="56" t="str">
        <f t="shared" si="53"/>
        <v>90607021400023220244</v>
      </c>
    </row>
    <row r="900" spans="1:16" hidden="1" x14ac:dyDescent="0.3">
      <c r="A900" s="82">
        <v>25710381</v>
      </c>
      <c r="B900" s="191"/>
      <c r="C900" s="191"/>
      <c r="D900" s="191"/>
      <c r="E900" s="44">
        <v>906</v>
      </c>
      <c r="F900" s="44" t="s">
        <v>145</v>
      </c>
      <c r="G900" s="62">
        <v>1400023220</v>
      </c>
      <c r="H900" s="56">
        <v>244</v>
      </c>
      <c r="I900" s="56"/>
      <c r="J900" s="57"/>
      <c r="K900" s="57"/>
      <c r="L900" s="56">
        <v>346</v>
      </c>
      <c r="M900" s="89" t="s">
        <v>136</v>
      </c>
      <c r="N900" s="57">
        <f>SUMIFS(техфайл!$H$7:$H$4325,техфайл!$D$7:$D$4325,F900,техфайл!$E$7:$E$4325,G900,техфайл!$F$7:$F$4325,H900,техфайл!$G$7:$G$4325,L900,техфайл!$A$7:$A$4325,A900,техфайл!$K$7:$K$4325,M900)</f>
        <v>0</v>
      </c>
      <c r="O900" s="43"/>
      <c r="P900" s="56" t="str">
        <f t="shared" si="53"/>
        <v>90607021400023220244</v>
      </c>
    </row>
    <row r="901" spans="1:16" hidden="1" x14ac:dyDescent="0.3">
      <c r="A901" s="82">
        <v>25710381</v>
      </c>
      <c r="B901" s="191"/>
      <c r="C901" s="191"/>
      <c r="D901" s="191"/>
      <c r="E901" s="44">
        <v>906</v>
      </c>
      <c r="F901" s="44" t="s">
        <v>145</v>
      </c>
      <c r="G901" s="62">
        <v>1400023220</v>
      </c>
      <c r="H901" s="56">
        <v>851</v>
      </c>
      <c r="I901" s="56"/>
      <c r="J901" s="57">
        <f>SUMIFS(техфайл!$H$7:$H$4325,техфайл!$D$7:$D$4325,F901,техфайл!$E$7:$E$4325,G901,техфайл!$F$7:$F$4325,H901,техфайл!$A$7:$A$4325,A901)</f>
        <v>0</v>
      </c>
      <c r="K901" s="57"/>
      <c r="L901" s="56">
        <v>291</v>
      </c>
      <c r="M901" s="89" t="s">
        <v>138</v>
      </c>
      <c r="N901" s="57">
        <f>SUMIFS(техфайл!$H$7:$H$4325,техфайл!$D$7:$D$4325,F901,техфайл!$E$7:$E$4325,G901,техфайл!$F$7:$F$4325,H901,техфайл!$G$7:$G$4325,L901,техфайл!$A$7:$A$4325,A901,техфайл!$K$7:$K$4325,M901)</f>
        <v>0</v>
      </c>
      <c r="O901" s="43"/>
      <c r="P901" s="56" t="str">
        <f t="shared" si="53"/>
        <v>90607021400023220851</v>
      </c>
    </row>
    <row r="902" spans="1:16" hidden="1" x14ac:dyDescent="0.3">
      <c r="A902" s="82">
        <v>25710381</v>
      </c>
      <c r="B902" s="191"/>
      <c r="C902" s="191"/>
      <c r="D902" s="191"/>
      <c r="E902" s="44">
        <v>906</v>
      </c>
      <c r="F902" s="44" t="s">
        <v>174</v>
      </c>
      <c r="G902" s="62">
        <v>1400005000</v>
      </c>
      <c r="H902" s="56">
        <v>112</v>
      </c>
      <c r="I902" s="56"/>
      <c r="J902" s="57">
        <f>SUMIFS(техфайл!$H$7:$H$4325,техфайл!$D$7:$D$4325,F902,техфайл!$E$7:$E$4325,G902,техфайл!$F$7:$F$4325,H902,техфайл!$A$7:$A$4325,A902)</f>
        <v>0</v>
      </c>
      <c r="K902" s="57"/>
      <c r="L902" s="56">
        <v>212</v>
      </c>
      <c r="M902" s="89" t="s">
        <v>175</v>
      </c>
      <c r="N902" s="57">
        <f>SUMIFS(техфайл!$H$7:$H$4325,техфайл!$D$7:$D$4325,F902,техфайл!$E$7:$E$4325,G902,техфайл!$F$7:$F$4325,H902,техфайл!$G$7:$G$4325,L902,техфайл!$A$7:$A$4325,A902,техфайл!$K$7:$K$4325,M902)</f>
        <v>0</v>
      </c>
      <c r="O902" s="43"/>
      <c r="P902" s="56" t="str">
        <f t="shared" si="53"/>
        <v>90607051400005000112</v>
      </c>
    </row>
    <row r="903" spans="1:16" hidden="1" x14ac:dyDescent="0.3">
      <c r="A903" s="82">
        <v>25710381</v>
      </c>
      <c r="B903" s="192"/>
      <c r="C903" s="192"/>
      <c r="D903" s="192"/>
      <c r="E903" s="44">
        <v>906</v>
      </c>
      <c r="F903" s="44" t="s">
        <v>174</v>
      </c>
      <c r="G903" s="62">
        <v>1400005000</v>
      </c>
      <c r="H903" s="56">
        <v>244</v>
      </c>
      <c r="I903" s="56"/>
      <c r="J903" s="57">
        <f>SUMIFS(техфайл!$H$7:$H$4325,техфайл!$D$7:$D$4325,F903,техфайл!$E$7:$E$4325,G903,техфайл!$F$7:$F$4325,H903,техфайл!$A$7:$A$4325,A903)</f>
        <v>0</v>
      </c>
      <c r="K903" s="57"/>
      <c r="L903" s="56">
        <v>226</v>
      </c>
      <c r="M903" s="89" t="s">
        <v>175</v>
      </c>
      <c r="N903" s="57">
        <f>SUMIFS(техфайл!$H$7:$H$4325,техфайл!$D$7:$D$4325,F903,техфайл!$E$7:$E$4325,G903,техфайл!$F$7:$F$4325,H903,техфайл!$G$7:$G$4325,L903,техфайл!$A$7:$A$4325,A903,техфайл!$K$7:$K$4325,M903)</f>
        <v>0</v>
      </c>
      <c r="O903" s="43"/>
      <c r="P903" s="56" t="str">
        <f t="shared" si="53"/>
        <v>90607051400005000244</v>
      </c>
    </row>
    <row r="904" spans="1:16" ht="18.75" customHeight="1" x14ac:dyDescent="0.3">
      <c r="A904" s="82">
        <v>25710375</v>
      </c>
      <c r="B904" s="190" t="s">
        <v>636</v>
      </c>
      <c r="C904" s="190">
        <v>661</v>
      </c>
      <c r="D904" s="190" t="str">
        <f>VLOOKUP($A904, Учреждения!$B$4:$F$292, 3, FALSE)</f>
        <v>ГБОУ "ЛИЦЕЙ № 4 Г.О. ГОРЛОВКА"</v>
      </c>
      <c r="E904" s="81" t="s">
        <v>140</v>
      </c>
      <c r="F904" s="81" t="s">
        <v>140</v>
      </c>
      <c r="G904" s="81" t="s">
        <v>140</v>
      </c>
      <c r="H904" s="81" t="s">
        <v>140</v>
      </c>
      <c r="I904" s="81" t="s">
        <v>140</v>
      </c>
      <c r="J904" s="81" t="s">
        <v>140</v>
      </c>
      <c r="K904" s="80">
        <f>SUM(J905:J924)</f>
        <v>154960</v>
      </c>
      <c r="L904" s="56"/>
      <c r="M904" s="89"/>
      <c r="N904" s="57"/>
      <c r="O904" s="43"/>
      <c r="P904" s="85"/>
    </row>
    <row r="905" spans="1:16" ht="18.75" hidden="1" customHeight="1" x14ac:dyDescent="0.3">
      <c r="A905" s="82">
        <v>25710375</v>
      </c>
      <c r="B905" s="191"/>
      <c r="C905" s="191"/>
      <c r="D905" s="191"/>
      <c r="E905" s="44">
        <v>906</v>
      </c>
      <c r="F905" s="44" t="s">
        <v>145</v>
      </c>
      <c r="G905" s="62">
        <v>1400023220</v>
      </c>
      <c r="H905" s="56">
        <v>612</v>
      </c>
      <c r="I905" s="56"/>
      <c r="J905" s="57">
        <f>SUMIFS(техфайл!$H$7:$H$4325,техфайл!$D$7:$D$4325,F905,техфайл!$E$7:$E$4325,G905,техфайл!$F$7:$F$4325,H905,техфайл!$A$7:$A$4325,A905)</f>
        <v>0</v>
      </c>
      <c r="K905" s="57"/>
      <c r="L905" s="56">
        <v>211</v>
      </c>
      <c r="M905" s="89" t="s">
        <v>172</v>
      </c>
      <c r="N905" s="57">
        <f>SUMIFS(техфайл!$H$7:$H$4325,техфайл!$D$7:$D$4325,F905,техфайл!$E$7:$E$4325,G905,техфайл!$F$7:$F$4325,H905,техфайл!$G$7:$G$4325,L905,техфайл!$A$7:$A$4325,A905,техфайл!$K$7:$K$4325,M905)+SUMIFS(техфайл!$H$7:$H$4325,техфайл!$D$7:$D$4325,F905,техфайл!$E$7:$E$4325,G905,техфайл!$F$7:$F$4325,H905,техфайл!$G$7:$G$4325,266,техфайл!$A$7:$A$4325,A905,техфайл!$K$7:$K$4325,M905)</f>
        <v>0</v>
      </c>
      <c r="O905" s="43"/>
      <c r="P905" s="56" t="str">
        <f t="shared" ref="P905:P924" si="56">E905&amp;F905&amp;SUBSTITUTE(G905," ","")&amp;H905</f>
        <v>90607021400023220612</v>
      </c>
    </row>
    <row r="906" spans="1:16" x14ac:dyDescent="0.3">
      <c r="A906" s="82">
        <v>25710375</v>
      </c>
      <c r="B906" s="191"/>
      <c r="C906" s="191"/>
      <c r="D906" s="191"/>
      <c r="E906" s="44">
        <v>906</v>
      </c>
      <c r="F906" s="44" t="s">
        <v>145</v>
      </c>
      <c r="G906" s="62" t="s">
        <v>684</v>
      </c>
      <c r="H906" s="56">
        <v>612</v>
      </c>
      <c r="I906" s="56"/>
      <c r="J906" s="57">
        <f>SUMIFS(техфайл!$H$7:$H$4325,техфайл!$D$7:$D$4325,F906,техфайл!$E$7:$E$4325,G906,техфайл!$F$7:$F$4325,H906,техфайл!$A$7:$A$4325,A906)</f>
        <v>154960</v>
      </c>
      <c r="K906" s="57"/>
      <c r="L906" s="56">
        <v>213</v>
      </c>
      <c r="M906" s="89" t="s">
        <v>173</v>
      </c>
      <c r="N906" s="57">
        <f>SUMIFS(техфайл!$H$7:$H$4325,техфайл!$D$7:$D$4325,F906,техфайл!$E$7:$E$4325,G906,техфайл!$F$7:$F$4325,H906,техфайл!$G$7:$G$4325,L906,техфайл!$A$7:$A$4325,A906,техфайл!$K$7:$K$4325,M906)</f>
        <v>0</v>
      </c>
      <c r="O906" s="43"/>
      <c r="P906" s="56" t="str">
        <f t="shared" si="56"/>
        <v>906070214000R3040612</v>
      </c>
    </row>
    <row r="907" spans="1:16" ht="18.75" hidden="1" customHeight="1" x14ac:dyDescent="0.3">
      <c r="A907" s="82">
        <v>25710375</v>
      </c>
      <c r="B907" s="191"/>
      <c r="C907" s="191"/>
      <c r="D907" s="191"/>
      <c r="E907" s="44">
        <v>906</v>
      </c>
      <c r="F907" s="44" t="s">
        <v>145</v>
      </c>
      <c r="G907" s="62" t="s">
        <v>683</v>
      </c>
      <c r="H907" s="56">
        <v>612</v>
      </c>
      <c r="I907" s="56"/>
      <c r="J907" s="57">
        <f>SUMIFS(техфайл!$H$7:$H$4325,техфайл!$D$7:$D$4325,F907,техфайл!$E$7:$E$4325,G907,техфайл!$F$7:$F$4325,H907,техфайл!$A$7:$A$4325,A907)</f>
        <v>0</v>
      </c>
      <c r="K907" s="57"/>
      <c r="L907" s="56">
        <v>211</v>
      </c>
      <c r="M907" s="89" t="s">
        <v>172</v>
      </c>
      <c r="N907" s="57">
        <f>SUMIFS(техфайл!$H$7:$H$4325,техфайл!$D$7:$D$4325,F907,техфайл!$E$7:$E$4325,G907,техфайл!$F$7:$F$4325,H907,техфайл!$G$7:$G$4325,L907,техфайл!$A$7:$A$4325,A907,техфайл!$K$7:$K$4325,M907)+SUMIFS(техфайл!$H$7:$H$4325,техфайл!$D$7:$D$4325,F907,техфайл!$E$7:$E$4325,G907,техфайл!$F$7:$F$4325,H907,техфайл!$G$7:$G$4325,266,техфайл!$A$7:$A$4325,A907,техфайл!$K$7:$K$4325,M907)</f>
        <v>0</v>
      </c>
      <c r="O907" s="43"/>
      <c r="P907" s="56" t="str">
        <f t="shared" ref="P907:P908" si="57">E907&amp;F907&amp;SUBSTITUTE(G907," ","")&amp;H907</f>
        <v>906070214000R3030612</v>
      </c>
    </row>
    <row r="908" spans="1:16" hidden="1" x14ac:dyDescent="0.3">
      <c r="A908" s="82">
        <v>25710375</v>
      </c>
      <c r="B908" s="191"/>
      <c r="C908" s="191"/>
      <c r="D908" s="191"/>
      <c r="E908" s="44">
        <v>906</v>
      </c>
      <c r="F908" s="44" t="s">
        <v>145</v>
      </c>
      <c r="G908" s="62" t="s">
        <v>683</v>
      </c>
      <c r="H908" s="56"/>
      <c r="I908" s="56"/>
      <c r="J908" s="57">
        <f>SUMIFS(техфайл!$H$7:$H$4325,техфайл!$D$7:$D$4325,F908,техфайл!$E$7:$E$4325,G908,техфайл!$F$7:$F$4325,H908,техфайл!$A$7:$A$4325,A908)</f>
        <v>0</v>
      </c>
      <c r="K908" s="57"/>
      <c r="L908" s="56">
        <v>213</v>
      </c>
      <c r="M908" s="89" t="s">
        <v>173</v>
      </c>
      <c r="N908" s="57">
        <f>SUMIFS(техфайл!$H$7:$H$4325,техфайл!$D$7:$D$4325,F908,техфайл!$E$7:$E$4325,G908,техфайл!$F$7:$F$4325,H908,техфайл!$G$7:$G$4325,L908,техфайл!$A$7:$A$4325,A908,техфайл!$K$7:$K$4325,M908)</f>
        <v>0</v>
      </c>
      <c r="O908" s="43"/>
      <c r="P908" s="56" t="str">
        <f t="shared" si="57"/>
        <v>906070214000R3030</v>
      </c>
    </row>
    <row r="909" spans="1:16" hidden="1" x14ac:dyDescent="0.3">
      <c r="A909" s="82">
        <v>25710375</v>
      </c>
      <c r="B909" s="191"/>
      <c r="C909" s="191"/>
      <c r="D909" s="191"/>
      <c r="E909" s="44">
        <v>906</v>
      </c>
      <c r="F909" s="44" t="s">
        <v>145</v>
      </c>
      <c r="G909" s="62" t="s">
        <v>685</v>
      </c>
      <c r="H909" s="56">
        <v>612</v>
      </c>
      <c r="I909" s="56"/>
      <c r="J909" s="57">
        <f>SUMIFS(техфайл!$H$7:$H$4325,техфайл!$D$7:$D$4325,F909,техфайл!$E$7:$E$4325,G909,техфайл!$F$7:$F$4325,H909,техфайл!$A$7:$A$4325,A909)</f>
        <v>0</v>
      </c>
      <c r="K909" s="57"/>
      <c r="L909" s="56">
        <v>221</v>
      </c>
      <c r="M909" s="89" t="s">
        <v>131</v>
      </c>
      <c r="N909" s="57">
        <f>SUMIFS(техфайл!$H$7:$H$4325,техфайл!$D$7:$D$4325,F909,техфайл!$E$7:$E$4325,G909,техфайл!$F$7:$F$4325,H909,техфайл!$G$7:$G$4325,L909,техфайл!$A$7:$A$4325,A909,техфайл!$K$7:$K$4325,M909)</f>
        <v>0</v>
      </c>
      <c r="O909" s="43"/>
      <c r="P909" s="56" t="str">
        <f t="shared" si="56"/>
        <v>906070214000R0500612</v>
      </c>
    </row>
    <row r="910" spans="1:16" hidden="1" x14ac:dyDescent="0.3">
      <c r="A910" s="82">
        <v>25710375</v>
      </c>
      <c r="B910" s="191"/>
      <c r="C910" s="191"/>
      <c r="D910" s="191"/>
      <c r="E910" s="44">
        <v>906</v>
      </c>
      <c r="F910" s="44" t="s">
        <v>145</v>
      </c>
      <c r="G910" s="62" t="s">
        <v>685</v>
      </c>
      <c r="H910" s="56"/>
      <c r="I910" s="56"/>
      <c r="J910" s="57">
        <f>SUMIFS(техфайл!$H$7:$H$4325,техфайл!$D$7:$D$4325,F910,техфайл!$E$7:$E$4325,G910,техфайл!$F$7:$F$4325,H910,техфайл!$A$7:$A$4325,A910)</f>
        <v>0</v>
      </c>
      <c r="K910" s="57"/>
      <c r="L910" s="56">
        <v>223</v>
      </c>
      <c r="M910" s="89" t="s">
        <v>132</v>
      </c>
      <c r="N910" s="57">
        <f>SUMIFS(техфайл!$H$7:$H$4325,техфайл!$D$7:$D$4325,F910,техфайл!$E$7:$E$4325,G910,техфайл!$F$7:$F$4325,H910,техфайл!$G$7:$G$4325,L910,техфайл!$A$7:$A$4325,A910,техфайл!$K$7:$K$4325,M910)</f>
        <v>0</v>
      </c>
      <c r="O910" s="43"/>
      <c r="P910" s="56" t="str">
        <f t="shared" si="56"/>
        <v>906070214000R0500</v>
      </c>
    </row>
    <row r="911" spans="1:16" hidden="1" x14ac:dyDescent="0.3">
      <c r="A911" s="82">
        <v>25710375</v>
      </c>
      <c r="B911" s="191"/>
      <c r="C911" s="191"/>
      <c r="D911" s="191"/>
      <c r="E911" s="44">
        <v>906</v>
      </c>
      <c r="F911" s="44" t="s">
        <v>145</v>
      </c>
      <c r="G911" s="62">
        <v>1400023220</v>
      </c>
      <c r="H911" s="56">
        <v>244</v>
      </c>
      <c r="I911" s="56"/>
      <c r="J911" s="57"/>
      <c r="K911" s="57"/>
      <c r="L911" s="56">
        <v>223</v>
      </c>
      <c r="M911" s="89" t="s">
        <v>133</v>
      </c>
      <c r="N911" s="57">
        <f>SUMIFS(техфайл!$H$7:$H$4325,техфайл!$D$7:$D$4325,F911,техфайл!$E$7:$E$4325,G911,техфайл!$F$7:$F$4325,H911,техфайл!$G$7:$G$4325,L911,техфайл!$A$7:$A$4325,A911,техфайл!$K$7:$K$4325,M911)</f>
        <v>0</v>
      </c>
      <c r="O911" s="43"/>
      <c r="P911" s="56" t="str">
        <f t="shared" si="56"/>
        <v>90607021400023220244</v>
      </c>
    </row>
    <row r="912" spans="1:16" hidden="1" x14ac:dyDescent="0.3">
      <c r="A912" s="82">
        <v>25710375</v>
      </c>
      <c r="B912" s="191"/>
      <c r="C912" s="191"/>
      <c r="D912" s="191"/>
      <c r="E912" s="44">
        <v>906</v>
      </c>
      <c r="F912" s="44" t="s">
        <v>145</v>
      </c>
      <c r="G912" s="62">
        <v>1400023220</v>
      </c>
      <c r="H912" s="56">
        <v>247</v>
      </c>
      <c r="I912" s="56"/>
      <c r="J912" s="57"/>
      <c r="K912" s="57"/>
      <c r="L912" s="56">
        <v>223</v>
      </c>
      <c r="M912" s="89" t="s">
        <v>134</v>
      </c>
      <c r="N912" s="57">
        <f>SUMIFS(техфайл!$H$7:$H$4325,техфайл!$D$7:$D$4325,F912,техфайл!$E$7:$E$4325,G912,техфайл!$F$7:$F$4325,H912,техфайл!$G$7:$G$4325,L912,техфайл!$A$7:$A$4325,A912,техфайл!$K$7:$K$4325,M912)</f>
        <v>0</v>
      </c>
      <c r="O912" s="43"/>
      <c r="P912" s="56" t="str">
        <f t="shared" si="56"/>
        <v>90607021400023220247</v>
      </c>
    </row>
    <row r="913" spans="1:16" hidden="1" x14ac:dyDescent="0.3">
      <c r="A913" s="82">
        <v>25710375</v>
      </c>
      <c r="B913" s="191"/>
      <c r="C913" s="191"/>
      <c r="D913" s="191"/>
      <c r="E913" s="44">
        <v>906</v>
      </c>
      <c r="F913" s="44" t="s">
        <v>145</v>
      </c>
      <c r="G913" s="62">
        <v>1400023220</v>
      </c>
      <c r="H913" s="56">
        <v>247</v>
      </c>
      <c r="I913" s="56"/>
      <c r="J913" s="57"/>
      <c r="K913" s="57"/>
      <c r="L913" s="56">
        <v>223</v>
      </c>
      <c r="M913" s="89" t="s">
        <v>135</v>
      </c>
      <c r="N913" s="57">
        <f>SUMIFS(техфайл!$H$7:$H$4325,техфайл!$D$7:$D$4325,F913,техфайл!$E$7:$E$4325,G913,техфайл!$F$7:$F$4325,H913,техфайл!$G$7:$G$4325,L913,техфайл!$A$7:$A$4325,A913,техфайл!$K$7:$K$4325,M913)</f>
        <v>0</v>
      </c>
      <c r="O913" s="43"/>
      <c r="P913" s="56" t="str">
        <f t="shared" si="56"/>
        <v>90607021400023220247</v>
      </c>
    </row>
    <row r="914" spans="1:16" hidden="1" x14ac:dyDescent="0.3">
      <c r="A914" s="82">
        <v>25710375</v>
      </c>
      <c r="B914" s="191"/>
      <c r="C914" s="191"/>
      <c r="D914" s="191"/>
      <c r="E914" s="44">
        <v>906</v>
      </c>
      <c r="F914" s="44" t="s">
        <v>145</v>
      </c>
      <c r="G914" s="62">
        <v>1400023220</v>
      </c>
      <c r="H914" s="56">
        <v>244</v>
      </c>
      <c r="I914" s="56"/>
      <c r="J914" s="57"/>
      <c r="K914" s="57"/>
      <c r="L914" s="56">
        <v>225</v>
      </c>
      <c r="M914" s="89" t="s">
        <v>131</v>
      </c>
      <c r="N914" s="57">
        <f>SUMIFS(техфайл!$H$7:$H$4325,техфайл!$D$7:$D$4325,F914,техфайл!$E$7:$E$4325,G914,техфайл!$F$7:$F$4325,H914,техфайл!$G$7:$G$4325,L914,техфайл!$A$7:$A$4325,A914,техфайл!$K$7:$K$4325,M914)</f>
        <v>0</v>
      </c>
      <c r="O914" s="43"/>
      <c r="P914" s="56" t="str">
        <f t="shared" si="56"/>
        <v>90607021400023220244</v>
      </c>
    </row>
    <row r="915" spans="1:16" hidden="1" x14ac:dyDescent="0.3">
      <c r="A915" s="82">
        <v>25710375</v>
      </c>
      <c r="B915" s="191"/>
      <c r="C915" s="191"/>
      <c r="D915" s="191"/>
      <c r="E915" s="44">
        <v>906</v>
      </c>
      <c r="F915" s="44" t="s">
        <v>145</v>
      </c>
      <c r="G915" s="62">
        <v>1400023220</v>
      </c>
      <c r="H915" s="56">
        <v>244</v>
      </c>
      <c r="I915" s="56"/>
      <c r="J915" s="57"/>
      <c r="K915" s="57"/>
      <c r="L915" s="56">
        <v>226</v>
      </c>
      <c r="M915" s="89" t="s">
        <v>137</v>
      </c>
      <c r="N915" s="57">
        <f>SUMIFS(техфайл!$H$7:$H$4325,техфайл!$D$7:$D$4325,F915,техфайл!$E$7:$E$4325,G915,техфайл!$F$7:$F$4325,H915,техфайл!$G$7:$G$4325,L915,техфайл!$A$7:$A$4325,A915,техфайл!$K$7:$K$4325,M915)</f>
        <v>0</v>
      </c>
      <c r="O915" s="43"/>
      <c r="P915" s="56" t="str">
        <f t="shared" si="56"/>
        <v>90607021400023220244</v>
      </c>
    </row>
    <row r="916" spans="1:16" hidden="1" x14ac:dyDescent="0.3">
      <c r="A916" s="82">
        <v>25710375</v>
      </c>
      <c r="B916" s="191"/>
      <c r="C916" s="191"/>
      <c r="D916" s="191"/>
      <c r="E916" s="44">
        <v>906</v>
      </c>
      <c r="F916" s="44" t="s">
        <v>145</v>
      </c>
      <c r="G916" s="62">
        <v>1400023220</v>
      </c>
      <c r="H916" s="56">
        <v>244</v>
      </c>
      <c r="I916" s="56"/>
      <c r="J916" s="57"/>
      <c r="K916" s="57"/>
      <c r="L916" s="56">
        <v>226</v>
      </c>
      <c r="M916" s="89" t="s">
        <v>131</v>
      </c>
      <c r="N916" s="57">
        <f>SUMIFS(техфайл!$H$7:$H$4325,техфайл!$D$7:$D$4325,F916,техфайл!$E$7:$E$4325,G916,техфайл!$F$7:$F$4325,H916,техфайл!$G$7:$G$4325,L916,техфайл!$A$7:$A$4325,A916,техфайл!$K$7:$K$4325,M916)</f>
        <v>0</v>
      </c>
      <c r="O916" s="43"/>
      <c r="P916" s="56" t="str">
        <f t="shared" si="56"/>
        <v>90607021400023220244</v>
      </c>
    </row>
    <row r="917" spans="1:16" hidden="1" x14ac:dyDescent="0.3">
      <c r="A917" s="82">
        <v>25710375</v>
      </c>
      <c r="B917" s="191"/>
      <c r="C917" s="191"/>
      <c r="D917" s="191"/>
      <c r="E917" s="44">
        <v>906</v>
      </c>
      <c r="F917" s="44" t="s">
        <v>145</v>
      </c>
      <c r="G917" s="62">
        <v>1400023220</v>
      </c>
      <c r="H917" s="56">
        <v>244</v>
      </c>
      <c r="I917" s="56"/>
      <c r="J917" s="57"/>
      <c r="K917" s="57"/>
      <c r="L917" s="56">
        <v>310</v>
      </c>
      <c r="M917" s="89" t="s">
        <v>136</v>
      </c>
      <c r="N917" s="57">
        <f>SUMIFS(техфайл!$H$7:$H$4325,техфайл!$D$7:$D$4325,F917,техфайл!$E$7:$E$4325,G917,техфайл!$F$7:$F$4325,H917,техфайл!$G$7:$G$4325,L917,техфайл!$A$7:$A$4325,A917,техфайл!$K$7:$K$4325,M917)</f>
        <v>0</v>
      </c>
      <c r="O917" s="43"/>
      <c r="P917" s="56" t="str">
        <f t="shared" si="56"/>
        <v>90607021400023220244</v>
      </c>
    </row>
    <row r="918" spans="1:16" hidden="1" x14ac:dyDescent="0.3">
      <c r="A918" s="82">
        <v>25710375</v>
      </c>
      <c r="B918" s="191"/>
      <c r="C918" s="191"/>
      <c r="D918" s="191"/>
      <c r="E918" s="44">
        <v>906</v>
      </c>
      <c r="F918" s="44" t="s">
        <v>145</v>
      </c>
      <c r="G918" s="62">
        <v>1400023220</v>
      </c>
      <c r="H918" s="56">
        <v>244</v>
      </c>
      <c r="I918" s="56"/>
      <c r="J918" s="57"/>
      <c r="K918" s="57"/>
      <c r="L918" s="56">
        <v>342</v>
      </c>
      <c r="M918" s="89">
        <v>2230</v>
      </c>
      <c r="N918" s="57">
        <f>SUMIFS(техфайл!$H$7:$H$4325,техфайл!$D$7:$D$4325,F918,техфайл!$E$7:$E$4325,G918,техфайл!$F$7:$F$4325,H918,техфайл!$G$7:$G$4325,L918,техфайл!$A$7:$A$4325,A918,техфайл!$K$7:$K$4325,M918)</f>
        <v>0</v>
      </c>
      <c r="O918" s="43"/>
      <c r="P918" s="56" t="str">
        <f t="shared" ref="P918" si="58">E918&amp;F918&amp;SUBSTITUTE(G918," ","")&amp;H918</f>
        <v>90607021400023220244</v>
      </c>
    </row>
    <row r="919" spans="1:16" hidden="1" x14ac:dyDescent="0.3">
      <c r="A919" s="82">
        <v>25710375</v>
      </c>
      <c r="B919" s="191"/>
      <c r="C919" s="191"/>
      <c r="D919" s="191"/>
      <c r="E919" s="44">
        <v>906</v>
      </c>
      <c r="F919" s="44" t="s">
        <v>145</v>
      </c>
      <c r="G919" s="62" t="s">
        <v>684</v>
      </c>
      <c r="H919" s="56">
        <v>244</v>
      </c>
      <c r="I919" s="56"/>
      <c r="J919" s="57">
        <f>SUMIFS(техфайл!$H$7:$H$4325,техфайл!$D$7:$D$4325,F919,техфайл!$E$7:$E$4325,G919,техфайл!$F$7:$F$4325,H919,техфайл!$A$7:$A$4325,A919)</f>
        <v>0</v>
      </c>
      <c r="K919" s="57"/>
      <c r="L919" s="56">
        <v>342</v>
      </c>
      <c r="M919" s="89">
        <v>2230</v>
      </c>
      <c r="N919" s="57">
        <f>SUMIFS(техфайл!$H$7:$H$4325,техфайл!$D$7:$D$4325,F919,техфайл!$E$7:$E$4325,G919,техфайл!$F$7:$F$4325,H919,техфайл!$G$7:$G$4325,L919,техфайл!$A$7:$A$4325,A919,техфайл!$K$7:$K$4325,M919)</f>
        <v>0</v>
      </c>
      <c r="O919" s="43"/>
      <c r="P919" s="56" t="str">
        <f t="shared" si="56"/>
        <v>906070214000R3040244</v>
      </c>
    </row>
    <row r="920" spans="1:16" hidden="1" x14ac:dyDescent="0.3">
      <c r="A920" s="82">
        <v>25710375</v>
      </c>
      <c r="B920" s="191"/>
      <c r="C920" s="191"/>
      <c r="D920" s="191"/>
      <c r="E920" s="44">
        <v>906</v>
      </c>
      <c r="F920" s="44" t="s">
        <v>145</v>
      </c>
      <c r="G920" s="62">
        <v>1400023220</v>
      </c>
      <c r="H920" s="56">
        <v>244</v>
      </c>
      <c r="I920" s="56"/>
      <c r="J920" s="57"/>
      <c r="K920" s="57"/>
      <c r="L920" s="56">
        <v>344</v>
      </c>
      <c r="M920" s="89" t="s">
        <v>136</v>
      </c>
      <c r="N920" s="57">
        <f>SUMIFS(техфайл!$H$7:$H$4325,техфайл!$D$7:$D$4325,F920,техфайл!$E$7:$E$4325,G920,техфайл!$F$7:$F$4325,H920,техфайл!$G$7:$G$4325,L920,техфайл!$A$7:$A$4325,A920,техфайл!$K$7:$K$4325,M920)</f>
        <v>0</v>
      </c>
      <c r="O920" s="43"/>
      <c r="P920" s="56" t="str">
        <f t="shared" si="56"/>
        <v>90607021400023220244</v>
      </c>
    </row>
    <row r="921" spans="1:16" hidden="1" x14ac:dyDescent="0.3">
      <c r="A921" s="82">
        <v>25710375</v>
      </c>
      <c r="B921" s="191"/>
      <c r="C921" s="191"/>
      <c r="D921" s="191"/>
      <c r="E921" s="44">
        <v>906</v>
      </c>
      <c r="F921" s="44" t="s">
        <v>145</v>
      </c>
      <c r="G921" s="62">
        <v>1400023220</v>
      </c>
      <c r="H921" s="56">
        <v>244</v>
      </c>
      <c r="I921" s="56"/>
      <c r="J921" s="57"/>
      <c r="K921" s="57"/>
      <c r="L921" s="56">
        <v>346</v>
      </c>
      <c r="M921" s="89" t="s">
        <v>136</v>
      </c>
      <c r="N921" s="57">
        <f>SUMIFS(техфайл!$H$7:$H$4325,техфайл!$D$7:$D$4325,F921,техфайл!$E$7:$E$4325,G921,техфайл!$F$7:$F$4325,H921,техфайл!$G$7:$G$4325,L921,техфайл!$A$7:$A$4325,A921,техфайл!$K$7:$K$4325,M921)</f>
        <v>0</v>
      </c>
      <c r="O921" s="43"/>
      <c r="P921" s="56" t="str">
        <f t="shared" si="56"/>
        <v>90607021400023220244</v>
      </c>
    </row>
    <row r="922" spans="1:16" hidden="1" x14ac:dyDescent="0.3">
      <c r="A922" s="82">
        <v>25710375</v>
      </c>
      <c r="B922" s="191"/>
      <c r="C922" s="191"/>
      <c r="D922" s="191"/>
      <c r="E922" s="44">
        <v>906</v>
      </c>
      <c r="F922" s="44" t="s">
        <v>145</v>
      </c>
      <c r="G922" s="62">
        <v>1400023220</v>
      </c>
      <c r="H922" s="56">
        <v>851</v>
      </c>
      <c r="I922" s="56"/>
      <c r="J922" s="57">
        <f>SUMIFS(техфайл!$H$7:$H$4325,техфайл!$D$7:$D$4325,F922,техфайл!$E$7:$E$4325,G922,техфайл!$F$7:$F$4325,H922,техфайл!$A$7:$A$4325,A922)</f>
        <v>0</v>
      </c>
      <c r="K922" s="57"/>
      <c r="L922" s="56">
        <v>291</v>
      </c>
      <c r="M922" s="89" t="s">
        <v>138</v>
      </c>
      <c r="N922" s="57">
        <f>SUMIFS(техфайл!$H$7:$H$4325,техфайл!$D$7:$D$4325,F922,техфайл!$E$7:$E$4325,G922,техфайл!$F$7:$F$4325,H922,техфайл!$G$7:$G$4325,L922,техфайл!$A$7:$A$4325,A922,техфайл!$K$7:$K$4325,M922)</f>
        <v>0</v>
      </c>
      <c r="O922" s="43"/>
      <c r="P922" s="56" t="str">
        <f t="shared" si="56"/>
        <v>90607021400023220851</v>
      </c>
    </row>
    <row r="923" spans="1:16" hidden="1" x14ac:dyDescent="0.3">
      <c r="A923" s="82">
        <v>25710375</v>
      </c>
      <c r="B923" s="191"/>
      <c r="C923" s="191"/>
      <c r="D923" s="191"/>
      <c r="E923" s="44">
        <v>906</v>
      </c>
      <c r="F923" s="44" t="s">
        <v>174</v>
      </c>
      <c r="G923" s="62">
        <v>1400005000</v>
      </c>
      <c r="H923" s="56">
        <v>112</v>
      </c>
      <c r="I923" s="56"/>
      <c r="J923" s="57">
        <f>SUMIFS(техфайл!$H$7:$H$4325,техфайл!$D$7:$D$4325,F923,техфайл!$E$7:$E$4325,G923,техфайл!$F$7:$F$4325,H923,техфайл!$A$7:$A$4325,A923)</f>
        <v>0</v>
      </c>
      <c r="K923" s="57"/>
      <c r="L923" s="56">
        <v>212</v>
      </c>
      <c r="M923" s="89" t="s">
        <v>175</v>
      </c>
      <c r="N923" s="57">
        <f>SUMIFS(техфайл!$H$7:$H$4325,техфайл!$D$7:$D$4325,F923,техфайл!$E$7:$E$4325,G923,техфайл!$F$7:$F$4325,H923,техфайл!$G$7:$G$4325,L923,техфайл!$A$7:$A$4325,A923,техфайл!$K$7:$K$4325,M923)</f>
        <v>0</v>
      </c>
      <c r="O923" s="43"/>
      <c r="P923" s="56" t="str">
        <f t="shared" si="56"/>
        <v>90607051400005000112</v>
      </c>
    </row>
    <row r="924" spans="1:16" hidden="1" x14ac:dyDescent="0.3">
      <c r="A924" s="82">
        <v>25710375</v>
      </c>
      <c r="B924" s="192"/>
      <c r="C924" s="192"/>
      <c r="D924" s="192"/>
      <c r="E924" s="44">
        <v>906</v>
      </c>
      <c r="F924" s="44" t="s">
        <v>174</v>
      </c>
      <c r="G924" s="62">
        <v>1400005000</v>
      </c>
      <c r="H924" s="56">
        <v>244</v>
      </c>
      <c r="I924" s="56"/>
      <c r="J924" s="57">
        <f>SUMIFS(техфайл!$H$7:$H$4325,техфайл!$D$7:$D$4325,F924,техфайл!$E$7:$E$4325,G924,техфайл!$F$7:$F$4325,H924,техфайл!$A$7:$A$4325,A924)</f>
        <v>0</v>
      </c>
      <c r="K924" s="57"/>
      <c r="L924" s="56">
        <v>226</v>
      </c>
      <c r="M924" s="89" t="s">
        <v>175</v>
      </c>
      <c r="N924" s="57">
        <f>SUMIFS(техфайл!$H$7:$H$4325,техфайл!$D$7:$D$4325,F924,техфайл!$E$7:$E$4325,G924,техфайл!$F$7:$F$4325,H924,техфайл!$G$7:$G$4325,L924,техфайл!$A$7:$A$4325,A924,техфайл!$K$7:$K$4325,M924)</f>
        <v>0</v>
      </c>
      <c r="O924" s="43"/>
      <c r="P924" s="56" t="str">
        <f t="shared" si="56"/>
        <v>90607051400005000244</v>
      </c>
    </row>
    <row r="925" spans="1:16" ht="18.75" customHeight="1" x14ac:dyDescent="0.3">
      <c r="A925" s="82">
        <v>25710837</v>
      </c>
      <c r="B925" s="190" t="s">
        <v>637</v>
      </c>
      <c r="C925" s="190">
        <v>662</v>
      </c>
      <c r="D925" s="190" t="str">
        <f>VLOOKUP($A925, Учреждения!$B$4:$F$292, 3, FALSE)</f>
        <v xml:space="preserve">ГБОУ "ШКОЛА № 5 Г.О. ГОРЛОВКА"
</v>
      </c>
      <c r="E925" s="81" t="s">
        <v>140</v>
      </c>
      <c r="F925" s="81" t="s">
        <v>140</v>
      </c>
      <c r="G925" s="81" t="s">
        <v>140</v>
      </c>
      <c r="H925" s="81" t="s">
        <v>140</v>
      </c>
      <c r="I925" s="81" t="s">
        <v>140</v>
      </c>
      <c r="J925" s="81" t="s">
        <v>140</v>
      </c>
      <c r="K925" s="80">
        <f>SUM(J926:J945)</f>
        <v>92380</v>
      </c>
      <c r="L925" s="56"/>
      <c r="M925" s="89"/>
      <c r="N925" s="57"/>
      <c r="O925" s="43"/>
      <c r="P925" s="85"/>
    </row>
    <row r="926" spans="1:16" ht="18.75" hidden="1" customHeight="1" x14ac:dyDescent="0.3">
      <c r="A926" s="82">
        <v>25710837</v>
      </c>
      <c r="B926" s="191"/>
      <c r="C926" s="191"/>
      <c r="D926" s="191"/>
      <c r="E926" s="44">
        <v>906</v>
      </c>
      <c r="F926" s="44" t="s">
        <v>145</v>
      </c>
      <c r="G926" s="62">
        <v>1400023220</v>
      </c>
      <c r="H926" s="56">
        <v>612</v>
      </c>
      <c r="I926" s="56"/>
      <c r="J926" s="57">
        <f>SUMIFS(техфайл!$H$7:$H$4325,техфайл!$D$7:$D$4325,F926,техфайл!$E$7:$E$4325,G926,техфайл!$F$7:$F$4325,H926,техфайл!$A$7:$A$4325,A926)</f>
        <v>0</v>
      </c>
      <c r="K926" s="57"/>
      <c r="L926" s="56">
        <v>211</v>
      </c>
      <c r="M926" s="89" t="s">
        <v>172</v>
      </c>
      <c r="N926" s="57">
        <f>SUMIFS(техфайл!$H$7:$H$4325,техфайл!$D$7:$D$4325,F926,техфайл!$E$7:$E$4325,G926,техфайл!$F$7:$F$4325,H926,техфайл!$G$7:$G$4325,L926,техфайл!$A$7:$A$4325,A926,техфайл!$K$7:$K$4325,M926)+SUMIFS(техфайл!$H$7:$H$4325,техфайл!$D$7:$D$4325,F926,техфайл!$E$7:$E$4325,G926,техфайл!$F$7:$F$4325,H926,техфайл!$G$7:$G$4325,266,техфайл!$A$7:$A$4325,A926,техфайл!$K$7:$K$4325,M926)</f>
        <v>0</v>
      </c>
      <c r="O926" s="43"/>
      <c r="P926" s="56" t="str">
        <f t="shared" ref="P926:P945" si="59">E926&amp;F926&amp;SUBSTITUTE(G926," ","")&amp;H926</f>
        <v>90607021400023220612</v>
      </c>
    </row>
    <row r="927" spans="1:16" x14ac:dyDescent="0.3">
      <c r="A927" s="82">
        <v>25710837</v>
      </c>
      <c r="B927" s="191"/>
      <c r="C927" s="191"/>
      <c r="D927" s="191"/>
      <c r="E927" s="44">
        <v>906</v>
      </c>
      <c r="F927" s="44" t="s">
        <v>145</v>
      </c>
      <c r="G927" s="62" t="s">
        <v>684</v>
      </c>
      <c r="H927" s="56">
        <v>612</v>
      </c>
      <c r="I927" s="56"/>
      <c r="J927" s="57">
        <f>SUMIFS(техфайл!$H$7:$H$4325,техфайл!$D$7:$D$4325,F927,техфайл!$E$7:$E$4325,G927,техфайл!$F$7:$F$4325,H927,техфайл!$A$7:$A$4325,A927)</f>
        <v>92380</v>
      </c>
      <c r="K927" s="57"/>
      <c r="L927" s="56">
        <v>213</v>
      </c>
      <c r="M927" s="89" t="s">
        <v>173</v>
      </c>
      <c r="N927" s="57">
        <f>SUMIFS(техфайл!$H$7:$H$4325,техфайл!$D$7:$D$4325,F927,техфайл!$E$7:$E$4325,G927,техфайл!$F$7:$F$4325,H927,техфайл!$G$7:$G$4325,L927,техфайл!$A$7:$A$4325,A927,техфайл!$K$7:$K$4325,M927)</f>
        <v>0</v>
      </c>
      <c r="O927" s="43"/>
      <c r="P927" s="56" t="str">
        <f t="shared" si="59"/>
        <v>906070214000R3040612</v>
      </c>
    </row>
    <row r="928" spans="1:16" ht="18.75" hidden="1" customHeight="1" x14ac:dyDescent="0.3">
      <c r="A928" s="82">
        <v>25710837</v>
      </c>
      <c r="B928" s="191"/>
      <c r="C928" s="191"/>
      <c r="D928" s="191"/>
      <c r="E928" s="44">
        <v>906</v>
      </c>
      <c r="F928" s="44" t="s">
        <v>145</v>
      </c>
      <c r="G928" s="62" t="s">
        <v>683</v>
      </c>
      <c r="H928" s="56">
        <v>612</v>
      </c>
      <c r="I928" s="56"/>
      <c r="J928" s="57">
        <f>SUMIFS(техфайл!$H$7:$H$4325,техфайл!$D$7:$D$4325,F928,техфайл!$E$7:$E$4325,G928,техфайл!$F$7:$F$4325,H928,техфайл!$A$7:$A$4325,A928)</f>
        <v>0</v>
      </c>
      <c r="K928" s="57"/>
      <c r="L928" s="56">
        <v>211</v>
      </c>
      <c r="M928" s="89" t="s">
        <v>172</v>
      </c>
      <c r="N928" s="57">
        <f>SUMIFS(техфайл!$H$7:$H$4325,техфайл!$D$7:$D$4325,F928,техфайл!$E$7:$E$4325,G928,техфайл!$F$7:$F$4325,H928,техфайл!$G$7:$G$4325,L928,техфайл!$A$7:$A$4325,A928,техфайл!$K$7:$K$4325,M928)+SUMIFS(техфайл!$H$7:$H$4325,техфайл!$D$7:$D$4325,F928,техфайл!$E$7:$E$4325,G928,техфайл!$F$7:$F$4325,H928,техфайл!$G$7:$G$4325,266,техфайл!$A$7:$A$4325,A928,техфайл!$K$7:$K$4325,M928)</f>
        <v>0</v>
      </c>
      <c r="O928" s="43"/>
      <c r="P928" s="56" t="str">
        <f t="shared" ref="P928:P929" si="60">E928&amp;F928&amp;SUBSTITUTE(G928," ","")&amp;H928</f>
        <v>906070214000R3030612</v>
      </c>
    </row>
    <row r="929" spans="1:16" hidden="1" x14ac:dyDescent="0.3">
      <c r="A929" s="82">
        <v>25710837</v>
      </c>
      <c r="B929" s="191"/>
      <c r="C929" s="191"/>
      <c r="D929" s="191"/>
      <c r="E929" s="44">
        <v>906</v>
      </c>
      <c r="F929" s="44" t="s">
        <v>145</v>
      </c>
      <c r="G929" s="62" t="s">
        <v>683</v>
      </c>
      <c r="H929" s="56"/>
      <c r="I929" s="56"/>
      <c r="J929" s="57">
        <f>SUMIFS(техфайл!$H$7:$H$4325,техфайл!$D$7:$D$4325,F929,техфайл!$E$7:$E$4325,G929,техфайл!$F$7:$F$4325,H929,техфайл!$A$7:$A$4325,A929)</f>
        <v>0</v>
      </c>
      <c r="K929" s="57"/>
      <c r="L929" s="56">
        <v>213</v>
      </c>
      <c r="M929" s="89" t="s">
        <v>173</v>
      </c>
      <c r="N929" s="57">
        <f>SUMIFS(техфайл!$H$7:$H$4325,техфайл!$D$7:$D$4325,F929,техфайл!$E$7:$E$4325,G929,техфайл!$F$7:$F$4325,H929,техфайл!$G$7:$G$4325,L929,техфайл!$A$7:$A$4325,A929,техфайл!$K$7:$K$4325,M929)</f>
        <v>0</v>
      </c>
      <c r="O929" s="43"/>
      <c r="P929" s="56" t="str">
        <f t="shared" si="60"/>
        <v>906070214000R3030</v>
      </c>
    </row>
    <row r="930" spans="1:16" hidden="1" x14ac:dyDescent="0.3">
      <c r="A930" s="82">
        <v>25710837</v>
      </c>
      <c r="B930" s="191"/>
      <c r="C930" s="191"/>
      <c r="D930" s="191"/>
      <c r="E930" s="44">
        <v>906</v>
      </c>
      <c r="F930" s="44" t="s">
        <v>145</v>
      </c>
      <c r="G930" s="62" t="s">
        <v>685</v>
      </c>
      <c r="H930" s="56">
        <v>612</v>
      </c>
      <c r="I930" s="56"/>
      <c r="J930" s="57">
        <f>SUMIFS(техфайл!$H$7:$H$4325,техфайл!$D$7:$D$4325,F930,техфайл!$E$7:$E$4325,G930,техфайл!$F$7:$F$4325,H930,техфайл!$A$7:$A$4325,A930)</f>
        <v>0</v>
      </c>
      <c r="K930" s="57"/>
      <c r="L930" s="56">
        <v>221</v>
      </c>
      <c r="M930" s="89" t="s">
        <v>131</v>
      </c>
      <c r="N930" s="57">
        <f>SUMIFS(техфайл!$H$7:$H$4325,техфайл!$D$7:$D$4325,F930,техфайл!$E$7:$E$4325,G930,техфайл!$F$7:$F$4325,H930,техфайл!$G$7:$G$4325,L930,техфайл!$A$7:$A$4325,A930,техфайл!$K$7:$K$4325,M930)</f>
        <v>0</v>
      </c>
      <c r="O930" s="43"/>
      <c r="P930" s="56" t="str">
        <f t="shared" si="59"/>
        <v>906070214000R0500612</v>
      </c>
    </row>
    <row r="931" spans="1:16" hidden="1" x14ac:dyDescent="0.3">
      <c r="A931" s="82">
        <v>25710837</v>
      </c>
      <c r="B931" s="191"/>
      <c r="C931" s="191"/>
      <c r="D931" s="191"/>
      <c r="E931" s="44">
        <v>906</v>
      </c>
      <c r="F931" s="44" t="s">
        <v>145</v>
      </c>
      <c r="G931" s="62" t="s">
        <v>685</v>
      </c>
      <c r="H931" s="56"/>
      <c r="I931" s="56"/>
      <c r="J931" s="57">
        <f>SUMIFS(техфайл!$H$7:$H$4325,техфайл!$D$7:$D$4325,F931,техфайл!$E$7:$E$4325,G931,техфайл!$F$7:$F$4325,H931,техфайл!$A$7:$A$4325,A931)</f>
        <v>0</v>
      </c>
      <c r="K931" s="57"/>
      <c r="L931" s="56">
        <v>223</v>
      </c>
      <c r="M931" s="89" t="s">
        <v>132</v>
      </c>
      <c r="N931" s="57">
        <f>SUMIFS(техфайл!$H$7:$H$4325,техфайл!$D$7:$D$4325,F931,техфайл!$E$7:$E$4325,G931,техфайл!$F$7:$F$4325,H931,техфайл!$G$7:$G$4325,L931,техфайл!$A$7:$A$4325,A931,техфайл!$K$7:$K$4325,M931)</f>
        <v>0</v>
      </c>
      <c r="O931" s="43"/>
      <c r="P931" s="56" t="str">
        <f t="shared" si="59"/>
        <v>906070214000R0500</v>
      </c>
    </row>
    <row r="932" spans="1:16" hidden="1" x14ac:dyDescent="0.3">
      <c r="A932" s="82">
        <v>25710837</v>
      </c>
      <c r="B932" s="191"/>
      <c r="C932" s="191"/>
      <c r="D932" s="191"/>
      <c r="E932" s="44">
        <v>906</v>
      </c>
      <c r="F932" s="44" t="s">
        <v>145</v>
      </c>
      <c r="G932" s="62">
        <v>1400023220</v>
      </c>
      <c r="H932" s="56">
        <v>244</v>
      </c>
      <c r="I932" s="56"/>
      <c r="J932" s="57"/>
      <c r="K932" s="57"/>
      <c r="L932" s="56">
        <v>223</v>
      </c>
      <c r="M932" s="89" t="s">
        <v>133</v>
      </c>
      <c r="N932" s="57">
        <f>SUMIFS(техфайл!$H$7:$H$4325,техфайл!$D$7:$D$4325,F932,техфайл!$E$7:$E$4325,G932,техфайл!$F$7:$F$4325,H932,техфайл!$G$7:$G$4325,L932,техфайл!$A$7:$A$4325,A932,техфайл!$K$7:$K$4325,M932)</f>
        <v>0</v>
      </c>
      <c r="O932" s="43"/>
      <c r="P932" s="56" t="str">
        <f t="shared" si="59"/>
        <v>90607021400023220244</v>
      </c>
    </row>
    <row r="933" spans="1:16" hidden="1" x14ac:dyDescent="0.3">
      <c r="A933" s="82">
        <v>25710837</v>
      </c>
      <c r="B933" s="191"/>
      <c r="C933" s="191"/>
      <c r="D933" s="191"/>
      <c r="E933" s="44">
        <v>906</v>
      </c>
      <c r="F933" s="44" t="s">
        <v>145</v>
      </c>
      <c r="G933" s="62">
        <v>1400023220</v>
      </c>
      <c r="H933" s="56">
        <v>247</v>
      </c>
      <c r="I933" s="56"/>
      <c r="J933" s="57"/>
      <c r="K933" s="57"/>
      <c r="L933" s="56">
        <v>223</v>
      </c>
      <c r="M933" s="89" t="s">
        <v>134</v>
      </c>
      <c r="N933" s="57">
        <f>SUMIFS(техфайл!$H$7:$H$4325,техфайл!$D$7:$D$4325,F933,техфайл!$E$7:$E$4325,G933,техфайл!$F$7:$F$4325,H933,техфайл!$G$7:$G$4325,L933,техфайл!$A$7:$A$4325,A933,техфайл!$K$7:$K$4325,M933)</f>
        <v>0</v>
      </c>
      <c r="O933" s="43"/>
      <c r="P933" s="56" t="str">
        <f t="shared" si="59"/>
        <v>90607021400023220247</v>
      </c>
    </row>
    <row r="934" spans="1:16" hidden="1" x14ac:dyDescent="0.3">
      <c r="A934" s="82">
        <v>25710837</v>
      </c>
      <c r="B934" s="191"/>
      <c r="C934" s="191"/>
      <c r="D934" s="191"/>
      <c r="E934" s="44">
        <v>906</v>
      </c>
      <c r="F934" s="44" t="s">
        <v>145</v>
      </c>
      <c r="G934" s="62">
        <v>1400023220</v>
      </c>
      <c r="H934" s="56">
        <v>247</v>
      </c>
      <c r="I934" s="56"/>
      <c r="J934" s="57"/>
      <c r="K934" s="57"/>
      <c r="L934" s="56">
        <v>223</v>
      </c>
      <c r="M934" s="89" t="s">
        <v>135</v>
      </c>
      <c r="N934" s="57">
        <f>SUMIFS(техфайл!$H$7:$H$4325,техфайл!$D$7:$D$4325,F934,техфайл!$E$7:$E$4325,G934,техфайл!$F$7:$F$4325,H934,техфайл!$G$7:$G$4325,L934,техфайл!$A$7:$A$4325,A934,техфайл!$K$7:$K$4325,M934)</f>
        <v>0</v>
      </c>
      <c r="O934" s="43"/>
      <c r="P934" s="56" t="str">
        <f t="shared" si="59"/>
        <v>90607021400023220247</v>
      </c>
    </row>
    <row r="935" spans="1:16" hidden="1" x14ac:dyDescent="0.3">
      <c r="A935" s="82">
        <v>25710837</v>
      </c>
      <c r="B935" s="191"/>
      <c r="C935" s="191"/>
      <c r="D935" s="191"/>
      <c r="E935" s="44">
        <v>906</v>
      </c>
      <c r="F935" s="44" t="s">
        <v>145</v>
      </c>
      <c r="G935" s="62">
        <v>1400023220</v>
      </c>
      <c r="H935" s="56">
        <v>244</v>
      </c>
      <c r="I935" s="56"/>
      <c r="J935" s="57"/>
      <c r="K935" s="57"/>
      <c r="L935" s="56">
        <v>225</v>
      </c>
      <c r="M935" s="89" t="s">
        <v>131</v>
      </c>
      <c r="N935" s="57">
        <f>SUMIFS(техфайл!$H$7:$H$4325,техфайл!$D$7:$D$4325,F935,техфайл!$E$7:$E$4325,G935,техфайл!$F$7:$F$4325,H935,техфайл!$G$7:$G$4325,L935,техфайл!$A$7:$A$4325,A935,техфайл!$K$7:$K$4325,M935)</f>
        <v>0</v>
      </c>
      <c r="O935" s="43"/>
      <c r="P935" s="56" t="str">
        <f t="shared" si="59"/>
        <v>90607021400023220244</v>
      </c>
    </row>
    <row r="936" spans="1:16" hidden="1" x14ac:dyDescent="0.3">
      <c r="A936" s="82">
        <v>25710837</v>
      </c>
      <c r="B936" s="191"/>
      <c r="C936" s="191"/>
      <c r="D936" s="191"/>
      <c r="E936" s="44">
        <v>906</v>
      </c>
      <c r="F936" s="44" t="s">
        <v>145</v>
      </c>
      <c r="G936" s="62">
        <v>1400023220</v>
      </c>
      <c r="H936" s="56">
        <v>244</v>
      </c>
      <c r="I936" s="56"/>
      <c r="J936" s="57"/>
      <c r="K936" s="57"/>
      <c r="L936" s="56">
        <v>226</v>
      </c>
      <c r="M936" s="89" t="s">
        <v>137</v>
      </c>
      <c r="N936" s="57">
        <f>SUMIFS(техфайл!$H$7:$H$4325,техфайл!$D$7:$D$4325,F936,техфайл!$E$7:$E$4325,G936,техфайл!$F$7:$F$4325,H936,техфайл!$G$7:$G$4325,L936,техфайл!$A$7:$A$4325,A936,техфайл!$K$7:$K$4325,M936)</f>
        <v>0</v>
      </c>
      <c r="O936" s="43"/>
      <c r="P936" s="56" t="str">
        <f t="shared" si="59"/>
        <v>90607021400023220244</v>
      </c>
    </row>
    <row r="937" spans="1:16" hidden="1" x14ac:dyDescent="0.3">
      <c r="A937" s="82">
        <v>25710837</v>
      </c>
      <c r="B937" s="191"/>
      <c r="C937" s="191"/>
      <c r="D937" s="191"/>
      <c r="E937" s="44">
        <v>906</v>
      </c>
      <c r="F937" s="44" t="s">
        <v>145</v>
      </c>
      <c r="G937" s="62">
        <v>1400023220</v>
      </c>
      <c r="H937" s="56">
        <v>244</v>
      </c>
      <c r="I937" s="56"/>
      <c r="J937" s="57"/>
      <c r="K937" s="57"/>
      <c r="L937" s="56">
        <v>226</v>
      </c>
      <c r="M937" s="89" t="s">
        <v>131</v>
      </c>
      <c r="N937" s="57">
        <f>SUMIFS(техфайл!$H$7:$H$4325,техфайл!$D$7:$D$4325,F937,техфайл!$E$7:$E$4325,G937,техфайл!$F$7:$F$4325,H937,техфайл!$G$7:$G$4325,L937,техфайл!$A$7:$A$4325,A937,техфайл!$K$7:$K$4325,M937)</f>
        <v>0</v>
      </c>
      <c r="O937" s="43"/>
      <c r="P937" s="56" t="str">
        <f t="shared" si="59"/>
        <v>90607021400023220244</v>
      </c>
    </row>
    <row r="938" spans="1:16" hidden="1" x14ac:dyDescent="0.3">
      <c r="A938" s="82">
        <v>25710837</v>
      </c>
      <c r="B938" s="191"/>
      <c r="C938" s="191"/>
      <c r="D938" s="191"/>
      <c r="E938" s="44">
        <v>906</v>
      </c>
      <c r="F938" s="44" t="s">
        <v>145</v>
      </c>
      <c r="G938" s="62">
        <v>1400023220</v>
      </c>
      <c r="H938" s="56">
        <v>244</v>
      </c>
      <c r="I938" s="56"/>
      <c r="J938" s="57"/>
      <c r="K938" s="57"/>
      <c r="L938" s="56">
        <v>310</v>
      </c>
      <c r="M938" s="89" t="s">
        <v>136</v>
      </c>
      <c r="N938" s="57">
        <f>SUMIFS(техфайл!$H$7:$H$4325,техфайл!$D$7:$D$4325,F938,техфайл!$E$7:$E$4325,G938,техфайл!$F$7:$F$4325,H938,техфайл!$G$7:$G$4325,L938,техфайл!$A$7:$A$4325,A938,техфайл!$K$7:$K$4325,M938)</f>
        <v>0</v>
      </c>
      <c r="O938" s="43"/>
      <c r="P938" s="56" t="str">
        <f t="shared" si="59"/>
        <v>90607021400023220244</v>
      </c>
    </row>
    <row r="939" spans="1:16" hidden="1" x14ac:dyDescent="0.3">
      <c r="A939" s="82">
        <v>25710837</v>
      </c>
      <c r="B939" s="191"/>
      <c r="C939" s="191"/>
      <c r="D939" s="191"/>
      <c r="E939" s="44">
        <v>906</v>
      </c>
      <c r="F939" s="44" t="s">
        <v>145</v>
      </c>
      <c r="G939" s="62">
        <v>1400023220</v>
      </c>
      <c r="H939" s="56">
        <v>244</v>
      </c>
      <c r="I939" s="56"/>
      <c r="J939" s="57"/>
      <c r="K939" s="57"/>
      <c r="L939" s="56">
        <v>342</v>
      </c>
      <c r="M939" s="89">
        <v>2230</v>
      </c>
      <c r="N939" s="57">
        <f>SUMIFS(техфайл!$H$7:$H$4325,техфайл!$D$7:$D$4325,F939,техфайл!$E$7:$E$4325,G939,техфайл!$F$7:$F$4325,H939,техфайл!$G$7:$G$4325,L939,техфайл!$A$7:$A$4325,A939,техфайл!$K$7:$K$4325,M939)</f>
        <v>0</v>
      </c>
      <c r="O939" s="43"/>
      <c r="P939" s="56" t="str">
        <f t="shared" ref="P939" si="61">E939&amp;F939&amp;SUBSTITUTE(G939," ","")&amp;H939</f>
        <v>90607021400023220244</v>
      </c>
    </row>
    <row r="940" spans="1:16" hidden="1" x14ac:dyDescent="0.3">
      <c r="A940" s="82">
        <v>25710837</v>
      </c>
      <c r="B940" s="191"/>
      <c r="C940" s="191"/>
      <c r="D940" s="191"/>
      <c r="E940" s="44">
        <v>906</v>
      </c>
      <c r="F940" s="44" t="s">
        <v>145</v>
      </c>
      <c r="G940" s="62" t="s">
        <v>684</v>
      </c>
      <c r="H940" s="56">
        <v>244</v>
      </c>
      <c r="I940" s="56"/>
      <c r="J940" s="57">
        <f>SUMIFS(техфайл!$H$7:$H$4325,техфайл!$D$7:$D$4325,F940,техфайл!$E$7:$E$4325,G940,техфайл!$F$7:$F$4325,H940,техфайл!$A$7:$A$4325,A940)</f>
        <v>0</v>
      </c>
      <c r="K940" s="57"/>
      <c r="L940" s="56">
        <v>342</v>
      </c>
      <c r="M940" s="89">
        <v>2230</v>
      </c>
      <c r="N940" s="57">
        <f>SUMIFS(техфайл!$H$7:$H$4325,техфайл!$D$7:$D$4325,F940,техфайл!$E$7:$E$4325,G940,техфайл!$F$7:$F$4325,H940,техфайл!$G$7:$G$4325,L940,техфайл!$A$7:$A$4325,A940,техфайл!$K$7:$K$4325,M940)</f>
        <v>0</v>
      </c>
      <c r="O940" s="43"/>
      <c r="P940" s="56" t="str">
        <f t="shared" si="59"/>
        <v>906070214000R3040244</v>
      </c>
    </row>
    <row r="941" spans="1:16" hidden="1" x14ac:dyDescent="0.3">
      <c r="A941" s="82">
        <v>25710837</v>
      </c>
      <c r="B941" s="191"/>
      <c r="C941" s="191"/>
      <c r="D941" s="191"/>
      <c r="E941" s="44">
        <v>906</v>
      </c>
      <c r="F941" s="44" t="s">
        <v>145</v>
      </c>
      <c r="G941" s="62">
        <v>1400023220</v>
      </c>
      <c r="H941" s="56">
        <v>244</v>
      </c>
      <c r="I941" s="56"/>
      <c r="J941" s="57"/>
      <c r="K941" s="57"/>
      <c r="L941" s="56">
        <v>344</v>
      </c>
      <c r="M941" s="89" t="s">
        <v>136</v>
      </c>
      <c r="N941" s="57">
        <f>SUMIFS(техфайл!$H$7:$H$4325,техфайл!$D$7:$D$4325,F941,техфайл!$E$7:$E$4325,G941,техфайл!$F$7:$F$4325,H941,техфайл!$G$7:$G$4325,L941,техфайл!$A$7:$A$4325,A941,техфайл!$K$7:$K$4325,M941)</f>
        <v>0</v>
      </c>
      <c r="O941" s="43"/>
      <c r="P941" s="56" t="str">
        <f t="shared" si="59"/>
        <v>90607021400023220244</v>
      </c>
    </row>
    <row r="942" spans="1:16" hidden="1" x14ac:dyDescent="0.3">
      <c r="A942" s="82">
        <v>25710837</v>
      </c>
      <c r="B942" s="191"/>
      <c r="C942" s="191"/>
      <c r="D942" s="191"/>
      <c r="E942" s="44">
        <v>906</v>
      </c>
      <c r="F942" s="44" t="s">
        <v>145</v>
      </c>
      <c r="G942" s="62">
        <v>1400023220</v>
      </c>
      <c r="H942" s="56">
        <v>244</v>
      </c>
      <c r="I942" s="56"/>
      <c r="J942" s="57"/>
      <c r="K942" s="57"/>
      <c r="L942" s="56">
        <v>346</v>
      </c>
      <c r="M942" s="89" t="s">
        <v>136</v>
      </c>
      <c r="N942" s="57">
        <f>SUMIFS(техфайл!$H$7:$H$4325,техфайл!$D$7:$D$4325,F942,техфайл!$E$7:$E$4325,G942,техфайл!$F$7:$F$4325,H942,техфайл!$G$7:$G$4325,L942,техфайл!$A$7:$A$4325,A942,техфайл!$K$7:$K$4325,M942)</f>
        <v>0</v>
      </c>
      <c r="O942" s="43"/>
      <c r="P942" s="56" t="str">
        <f t="shared" si="59"/>
        <v>90607021400023220244</v>
      </c>
    </row>
    <row r="943" spans="1:16" hidden="1" x14ac:dyDescent="0.3">
      <c r="A943" s="82">
        <v>25710837</v>
      </c>
      <c r="B943" s="191"/>
      <c r="C943" s="191"/>
      <c r="D943" s="191"/>
      <c r="E943" s="44">
        <v>906</v>
      </c>
      <c r="F943" s="44" t="s">
        <v>145</v>
      </c>
      <c r="G943" s="62">
        <v>1400023220</v>
      </c>
      <c r="H943" s="56">
        <v>851</v>
      </c>
      <c r="I943" s="56"/>
      <c r="J943" s="57">
        <f>SUMIFS(техфайл!$H$7:$H$4325,техфайл!$D$7:$D$4325,F943,техфайл!$E$7:$E$4325,G943,техфайл!$F$7:$F$4325,H943,техфайл!$A$7:$A$4325,A943)</f>
        <v>0</v>
      </c>
      <c r="K943" s="57"/>
      <c r="L943" s="56">
        <v>291</v>
      </c>
      <c r="M943" s="89" t="s">
        <v>138</v>
      </c>
      <c r="N943" s="57">
        <f>SUMIFS(техфайл!$H$7:$H$4325,техфайл!$D$7:$D$4325,F943,техфайл!$E$7:$E$4325,G943,техфайл!$F$7:$F$4325,H943,техфайл!$G$7:$G$4325,L943,техфайл!$A$7:$A$4325,A943,техфайл!$K$7:$K$4325,M943)</f>
        <v>0</v>
      </c>
      <c r="O943" s="43"/>
      <c r="P943" s="56" t="str">
        <f t="shared" si="59"/>
        <v>90607021400023220851</v>
      </c>
    </row>
    <row r="944" spans="1:16" hidden="1" x14ac:dyDescent="0.3">
      <c r="A944" s="82">
        <v>25710837</v>
      </c>
      <c r="B944" s="191"/>
      <c r="C944" s="191"/>
      <c r="D944" s="191"/>
      <c r="E944" s="44">
        <v>906</v>
      </c>
      <c r="F944" s="44" t="s">
        <v>174</v>
      </c>
      <c r="G944" s="62">
        <v>1400005000</v>
      </c>
      <c r="H944" s="56">
        <v>112</v>
      </c>
      <c r="I944" s="56"/>
      <c r="J944" s="57">
        <f>SUMIFS(техфайл!$H$7:$H$4325,техфайл!$D$7:$D$4325,F944,техфайл!$E$7:$E$4325,G944,техфайл!$F$7:$F$4325,H944,техфайл!$A$7:$A$4325,A944)</f>
        <v>0</v>
      </c>
      <c r="K944" s="57"/>
      <c r="L944" s="56">
        <v>212</v>
      </c>
      <c r="M944" s="89" t="s">
        <v>175</v>
      </c>
      <c r="N944" s="57">
        <f>SUMIFS(техфайл!$H$7:$H$4325,техфайл!$D$7:$D$4325,F944,техфайл!$E$7:$E$4325,G944,техфайл!$F$7:$F$4325,H944,техфайл!$G$7:$G$4325,L944,техфайл!$A$7:$A$4325,A944,техфайл!$K$7:$K$4325,M944)</f>
        <v>0</v>
      </c>
      <c r="O944" s="43"/>
      <c r="P944" s="56" t="str">
        <f t="shared" si="59"/>
        <v>90607051400005000112</v>
      </c>
    </row>
    <row r="945" spans="1:16" hidden="1" x14ac:dyDescent="0.3">
      <c r="A945" s="82">
        <v>25710837</v>
      </c>
      <c r="B945" s="192"/>
      <c r="C945" s="192"/>
      <c r="D945" s="192"/>
      <c r="E945" s="44">
        <v>906</v>
      </c>
      <c r="F945" s="44" t="s">
        <v>174</v>
      </c>
      <c r="G945" s="62">
        <v>1400005000</v>
      </c>
      <c r="H945" s="56">
        <v>244</v>
      </c>
      <c r="I945" s="56"/>
      <c r="J945" s="57">
        <f>SUMIFS(техфайл!$H$7:$H$4325,техфайл!$D$7:$D$4325,F945,техфайл!$E$7:$E$4325,G945,техфайл!$F$7:$F$4325,H945,техфайл!$A$7:$A$4325,A945)</f>
        <v>0</v>
      </c>
      <c r="K945" s="57"/>
      <c r="L945" s="56">
        <v>226</v>
      </c>
      <c r="M945" s="89" t="s">
        <v>175</v>
      </c>
      <c r="N945" s="57">
        <f>SUMIFS(техфайл!$H$7:$H$4325,техфайл!$D$7:$D$4325,F945,техфайл!$E$7:$E$4325,G945,техфайл!$F$7:$F$4325,H945,техфайл!$G$7:$G$4325,L945,техфайл!$A$7:$A$4325,A945,техфайл!$K$7:$K$4325,M945)</f>
        <v>0</v>
      </c>
      <c r="O945" s="43"/>
      <c r="P945" s="56" t="str">
        <f t="shared" si="59"/>
        <v>90607051400005000244</v>
      </c>
    </row>
    <row r="946" spans="1:16" ht="18.75" hidden="1" customHeight="1" x14ac:dyDescent="0.3">
      <c r="A946" s="82">
        <v>25707947</v>
      </c>
      <c r="B946" s="190" t="s">
        <v>638</v>
      </c>
      <c r="C946" s="190" t="s">
        <v>401</v>
      </c>
      <c r="D946" s="190" t="str">
        <f>VLOOKUP($A946, Учреждения!$B$4:$F$292, 3, FALSE)</f>
        <v>ГБОУ "ШКОЛА № 6 Г. О. ГОРЛОВКА"</v>
      </c>
      <c r="E946" s="81" t="s">
        <v>140</v>
      </c>
      <c r="F946" s="81" t="s">
        <v>140</v>
      </c>
      <c r="G946" s="81" t="s">
        <v>140</v>
      </c>
      <c r="H946" s="81" t="s">
        <v>140</v>
      </c>
      <c r="I946" s="81" t="s">
        <v>140</v>
      </c>
      <c r="J946" s="81" t="s">
        <v>140</v>
      </c>
      <c r="K946" s="80">
        <f>SUM(J947:J966)</f>
        <v>0</v>
      </c>
      <c r="L946" s="56"/>
      <c r="M946" s="89"/>
      <c r="N946" s="57"/>
      <c r="O946" s="43"/>
      <c r="P946" s="85"/>
    </row>
    <row r="947" spans="1:16" ht="18.75" hidden="1" customHeight="1" x14ac:dyDescent="0.3">
      <c r="A947" s="82">
        <v>25707947</v>
      </c>
      <c r="B947" s="191"/>
      <c r="C947" s="191"/>
      <c r="D947" s="191"/>
      <c r="E947" s="44">
        <v>906</v>
      </c>
      <c r="F947" s="44" t="s">
        <v>145</v>
      </c>
      <c r="G947" s="62">
        <v>1400023220</v>
      </c>
      <c r="H947" s="56">
        <v>612</v>
      </c>
      <c r="I947" s="56"/>
      <c r="J947" s="57">
        <f>SUMIFS(техфайл!$H$7:$H$4325,техфайл!$D$7:$D$4325,F947,техфайл!$E$7:$E$4325,G947,техфайл!$F$7:$F$4325,H947,техфайл!$A$7:$A$4325,A947)</f>
        <v>0</v>
      </c>
      <c r="K947" s="57"/>
      <c r="L947" s="56">
        <v>211</v>
      </c>
      <c r="M947" s="89" t="s">
        <v>172</v>
      </c>
      <c r="N947" s="57">
        <f>SUMIFS(техфайл!$H$7:$H$4325,техфайл!$D$7:$D$4325,F947,техфайл!$E$7:$E$4325,G947,техфайл!$F$7:$F$4325,H947,техфайл!$G$7:$G$4325,L947,техфайл!$A$7:$A$4325,A947,техфайл!$K$7:$K$4325,M947)+SUMIFS(техфайл!$H$7:$H$4325,техфайл!$D$7:$D$4325,F947,техфайл!$E$7:$E$4325,G947,техфайл!$F$7:$F$4325,H947,техфайл!$G$7:$G$4325,266,техфайл!$A$7:$A$4325,A947,техфайл!$K$7:$K$4325,M947)</f>
        <v>0</v>
      </c>
      <c r="O947" s="43"/>
      <c r="P947" s="56" t="str">
        <f t="shared" ref="P947:P966" si="62">E947&amp;F947&amp;SUBSTITUTE(G947," ","")&amp;H947</f>
        <v>90607021400023220612</v>
      </c>
    </row>
    <row r="948" spans="1:16" hidden="1" x14ac:dyDescent="0.3">
      <c r="A948" s="82">
        <v>25707947</v>
      </c>
      <c r="B948" s="191"/>
      <c r="C948" s="191"/>
      <c r="D948" s="191"/>
      <c r="E948" s="44">
        <v>906</v>
      </c>
      <c r="F948" s="44" t="s">
        <v>145</v>
      </c>
      <c r="G948" s="62" t="s">
        <v>684</v>
      </c>
      <c r="H948" s="56">
        <v>612</v>
      </c>
      <c r="I948" s="56"/>
      <c r="J948" s="57">
        <f>SUMIFS(техфайл!$H$7:$H$4325,техфайл!$D$7:$D$4325,F948,техфайл!$E$7:$E$4325,G948,техфайл!$F$7:$F$4325,H948,техфайл!$A$7:$A$4325,A948)</f>
        <v>0</v>
      </c>
      <c r="K948" s="57"/>
      <c r="L948" s="56">
        <v>213</v>
      </c>
      <c r="M948" s="89" t="s">
        <v>173</v>
      </c>
      <c r="N948" s="57">
        <f>SUMIFS(техфайл!$H$7:$H$4325,техфайл!$D$7:$D$4325,F948,техфайл!$E$7:$E$4325,G948,техфайл!$F$7:$F$4325,H948,техфайл!$G$7:$G$4325,L948,техфайл!$A$7:$A$4325,A948,техфайл!$K$7:$K$4325,M948)</f>
        <v>0</v>
      </c>
      <c r="O948" s="43"/>
      <c r="P948" s="56" t="str">
        <f t="shared" si="62"/>
        <v>906070214000R3040612</v>
      </c>
    </row>
    <row r="949" spans="1:16" ht="18.75" hidden="1" customHeight="1" x14ac:dyDescent="0.3">
      <c r="A949" s="82">
        <v>25707947</v>
      </c>
      <c r="B949" s="191"/>
      <c r="C949" s="191"/>
      <c r="D949" s="191"/>
      <c r="E949" s="44">
        <v>906</v>
      </c>
      <c r="F949" s="44" t="s">
        <v>145</v>
      </c>
      <c r="G949" s="62" t="s">
        <v>683</v>
      </c>
      <c r="H949" s="56">
        <v>612</v>
      </c>
      <c r="I949" s="56"/>
      <c r="J949" s="57">
        <f>SUMIFS(техфайл!$H$7:$H$4325,техфайл!$D$7:$D$4325,F949,техфайл!$E$7:$E$4325,G949,техфайл!$F$7:$F$4325,H949,техфайл!$A$7:$A$4325,A949)</f>
        <v>0</v>
      </c>
      <c r="K949" s="57"/>
      <c r="L949" s="56">
        <v>211</v>
      </c>
      <c r="M949" s="89" t="s">
        <v>172</v>
      </c>
      <c r="N949" s="57">
        <f>SUMIFS(техфайл!$H$7:$H$4325,техфайл!$D$7:$D$4325,F949,техфайл!$E$7:$E$4325,G949,техфайл!$F$7:$F$4325,H949,техфайл!$G$7:$G$4325,L949,техфайл!$A$7:$A$4325,A949,техфайл!$K$7:$K$4325,M949)+SUMIFS(техфайл!$H$7:$H$4325,техфайл!$D$7:$D$4325,F949,техфайл!$E$7:$E$4325,G949,техфайл!$F$7:$F$4325,H949,техфайл!$G$7:$G$4325,266,техфайл!$A$7:$A$4325,A949,техфайл!$K$7:$K$4325,M949)</f>
        <v>0</v>
      </c>
      <c r="O949" s="43"/>
      <c r="P949" s="56" t="str">
        <f t="shared" ref="P949:P950" si="63">E949&amp;F949&amp;SUBSTITUTE(G949," ","")&amp;H949</f>
        <v>906070214000R3030612</v>
      </c>
    </row>
    <row r="950" spans="1:16" hidden="1" x14ac:dyDescent="0.3">
      <c r="A950" s="82">
        <v>25707947</v>
      </c>
      <c r="B950" s="191"/>
      <c r="C950" s="191"/>
      <c r="D950" s="191"/>
      <c r="E950" s="44">
        <v>906</v>
      </c>
      <c r="F950" s="44" t="s">
        <v>145</v>
      </c>
      <c r="G950" s="62" t="s">
        <v>683</v>
      </c>
      <c r="H950" s="56"/>
      <c r="I950" s="56"/>
      <c r="J950" s="57">
        <f>SUMIFS(техфайл!$H$7:$H$4325,техфайл!$D$7:$D$4325,F950,техфайл!$E$7:$E$4325,G950,техфайл!$F$7:$F$4325,H950,техфайл!$A$7:$A$4325,A950)</f>
        <v>0</v>
      </c>
      <c r="K950" s="57"/>
      <c r="L950" s="56">
        <v>213</v>
      </c>
      <c r="M950" s="89" t="s">
        <v>173</v>
      </c>
      <c r="N950" s="57">
        <f>SUMIFS(техфайл!$H$7:$H$4325,техфайл!$D$7:$D$4325,F950,техфайл!$E$7:$E$4325,G950,техфайл!$F$7:$F$4325,H950,техфайл!$G$7:$G$4325,L950,техфайл!$A$7:$A$4325,A950,техфайл!$K$7:$K$4325,M950)</f>
        <v>0</v>
      </c>
      <c r="O950" s="43"/>
      <c r="P950" s="56" t="str">
        <f t="shared" si="63"/>
        <v>906070214000R3030</v>
      </c>
    </row>
    <row r="951" spans="1:16" hidden="1" x14ac:dyDescent="0.3">
      <c r="A951" s="82">
        <v>25707947</v>
      </c>
      <c r="B951" s="191"/>
      <c r="C951" s="191"/>
      <c r="D951" s="191"/>
      <c r="E951" s="44">
        <v>906</v>
      </c>
      <c r="F951" s="44" t="s">
        <v>145</v>
      </c>
      <c r="G951" s="62" t="s">
        <v>685</v>
      </c>
      <c r="H951" s="56">
        <v>612</v>
      </c>
      <c r="I951" s="56"/>
      <c r="J951" s="57">
        <f>SUMIFS(техфайл!$H$7:$H$4325,техфайл!$D$7:$D$4325,F951,техфайл!$E$7:$E$4325,G951,техфайл!$F$7:$F$4325,H951,техфайл!$A$7:$A$4325,A951)</f>
        <v>0</v>
      </c>
      <c r="K951" s="57"/>
      <c r="L951" s="56">
        <v>221</v>
      </c>
      <c r="M951" s="89" t="s">
        <v>131</v>
      </c>
      <c r="N951" s="57">
        <f>SUMIFS(техфайл!$H$7:$H$4325,техфайл!$D$7:$D$4325,F951,техфайл!$E$7:$E$4325,G951,техфайл!$F$7:$F$4325,H951,техфайл!$G$7:$G$4325,L951,техфайл!$A$7:$A$4325,A951,техфайл!$K$7:$K$4325,M951)</f>
        <v>0</v>
      </c>
      <c r="O951" s="43"/>
      <c r="P951" s="56" t="str">
        <f t="shared" si="62"/>
        <v>906070214000R0500612</v>
      </c>
    </row>
    <row r="952" spans="1:16" hidden="1" x14ac:dyDescent="0.3">
      <c r="A952" s="82">
        <v>25707947</v>
      </c>
      <c r="B952" s="191"/>
      <c r="C952" s="191"/>
      <c r="D952" s="191"/>
      <c r="E952" s="44">
        <v>906</v>
      </c>
      <c r="F952" s="44" t="s">
        <v>145</v>
      </c>
      <c r="G952" s="62" t="s">
        <v>685</v>
      </c>
      <c r="H952" s="56"/>
      <c r="I952" s="56"/>
      <c r="J952" s="57">
        <f>SUMIFS(техфайл!$H$7:$H$4325,техфайл!$D$7:$D$4325,F952,техфайл!$E$7:$E$4325,G952,техфайл!$F$7:$F$4325,H952,техфайл!$A$7:$A$4325,A952)</f>
        <v>0</v>
      </c>
      <c r="K952" s="57"/>
      <c r="L952" s="56">
        <v>223</v>
      </c>
      <c r="M952" s="89" t="s">
        <v>132</v>
      </c>
      <c r="N952" s="57">
        <f>SUMIFS(техфайл!$H$7:$H$4325,техфайл!$D$7:$D$4325,F952,техфайл!$E$7:$E$4325,G952,техфайл!$F$7:$F$4325,H952,техфайл!$G$7:$G$4325,L952,техфайл!$A$7:$A$4325,A952,техфайл!$K$7:$K$4325,M952)</f>
        <v>0</v>
      </c>
      <c r="O952" s="43"/>
      <c r="P952" s="56" t="str">
        <f t="shared" si="62"/>
        <v>906070214000R0500</v>
      </c>
    </row>
    <row r="953" spans="1:16" hidden="1" x14ac:dyDescent="0.3">
      <c r="A953" s="82">
        <v>25707947</v>
      </c>
      <c r="B953" s="191"/>
      <c r="C953" s="191"/>
      <c r="D953" s="191"/>
      <c r="E953" s="44">
        <v>906</v>
      </c>
      <c r="F953" s="44" t="s">
        <v>145</v>
      </c>
      <c r="G953" s="62">
        <v>1400023220</v>
      </c>
      <c r="H953" s="56">
        <v>244</v>
      </c>
      <c r="I953" s="56"/>
      <c r="J953" s="57"/>
      <c r="K953" s="57"/>
      <c r="L953" s="56">
        <v>223</v>
      </c>
      <c r="M953" s="89" t="s">
        <v>133</v>
      </c>
      <c r="N953" s="57">
        <f>SUMIFS(техфайл!$H$7:$H$4325,техфайл!$D$7:$D$4325,F953,техфайл!$E$7:$E$4325,G953,техфайл!$F$7:$F$4325,H953,техфайл!$G$7:$G$4325,L953,техфайл!$A$7:$A$4325,A953,техфайл!$K$7:$K$4325,M953)</f>
        <v>0</v>
      </c>
      <c r="O953" s="43"/>
      <c r="P953" s="56" t="str">
        <f t="shared" si="62"/>
        <v>90607021400023220244</v>
      </c>
    </row>
    <row r="954" spans="1:16" hidden="1" x14ac:dyDescent="0.3">
      <c r="A954" s="82">
        <v>25707947</v>
      </c>
      <c r="B954" s="191"/>
      <c r="C954" s="191"/>
      <c r="D954" s="191"/>
      <c r="E954" s="44">
        <v>906</v>
      </c>
      <c r="F954" s="44" t="s">
        <v>145</v>
      </c>
      <c r="G954" s="62">
        <v>1400023220</v>
      </c>
      <c r="H954" s="56">
        <v>247</v>
      </c>
      <c r="I954" s="56"/>
      <c r="J954" s="57"/>
      <c r="K954" s="57"/>
      <c r="L954" s="56">
        <v>223</v>
      </c>
      <c r="M954" s="89" t="s">
        <v>134</v>
      </c>
      <c r="N954" s="57">
        <f>SUMIFS(техфайл!$H$7:$H$4325,техфайл!$D$7:$D$4325,F954,техфайл!$E$7:$E$4325,G954,техфайл!$F$7:$F$4325,H954,техфайл!$G$7:$G$4325,L954,техфайл!$A$7:$A$4325,A954,техфайл!$K$7:$K$4325,M954)</f>
        <v>0</v>
      </c>
      <c r="O954" s="43"/>
      <c r="P954" s="56" t="str">
        <f t="shared" si="62"/>
        <v>90607021400023220247</v>
      </c>
    </row>
    <row r="955" spans="1:16" hidden="1" x14ac:dyDescent="0.3">
      <c r="A955" s="82">
        <v>25707947</v>
      </c>
      <c r="B955" s="191"/>
      <c r="C955" s="191"/>
      <c r="D955" s="191"/>
      <c r="E955" s="44">
        <v>906</v>
      </c>
      <c r="F955" s="44" t="s">
        <v>145</v>
      </c>
      <c r="G955" s="62">
        <v>1400023220</v>
      </c>
      <c r="H955" s="56">
        <v>247</v>
      </c>
      <c r="I955" s="56"/>
      <c r="J955" s="57"/>
      <c r="K955" s="57"/>
      <c r="L955" s="56">
        <v>223</v>
      </c>
      <c r="M955" s="89" t="s">
        <v>135</v>
      </c>
      <c r="N955" s="57">
        <f>SUMIFS(техфайл!$H$7:$H$4325,техфайл!$D$7:$D$4325,F955,техфайл!$E$7:$E$4325,G955,техфайл!$F$7:$F$4325,H955,техфайл!$G$7:$G$4325,L955,техфайл!$A$7:$A$4325,A955,техфайл!$K$7:$K$4325,M955)</f>
        <v>0</v>
      </c>
      <c r="O955" s="43"/>
      <c r="P955" s="56" t="str">
        <f t="shared" si="62"/>
        <v>90607021400023220247</v>
      </c>
    </row>
    <row r="956" spans="1:16" hidden="1" x14ac:dyDescent="0.3">
      <c r="A956" s="82">
        <v>25707947</v>
      </c>
      <c r="B956" s="191"/>
      <c r="C956" s="191"/>
      <c r="D956" s="191"/>
      <c r="E956" s="44">
        <v>906</v>
      </c>
      <c r="F956" s="44" t="s">
        <v>145</v>
      </c>
      <c r="G956" s="62">
        <v>1400023220</v>
      </c>
      <c r="H956" s="56">
        <v>244</v>
      </c>
      <c r="I956" s="56"/>
      <c r="J956" s="57"/>
      <c r="K956" s="57"/>
      <c r="L956" s="56">
        <v>225</v>
      </c>
      <c r="M956" s="89" t="s">
        <v>131</v>
      </c>
      <c r="N956" s="57">
        <f>SUMIFS(техфайл!$H$7:$H$4325,техфайл!$D$7:$D$4325,F956,техфайл!$E$7:$E$4325,G956,техфайл!$F$7:$F$4325,H956,техфайл!$G$7:$G$4325,L956,техфайл!$A$7:$A$4325,A956,техфайл!$K$7:$K$4325,M956)</f>
        <v>0</v>
      </c>
      <c r="O956" s="43"/>
      <c r="P956" s="56" t="str">
        <f t="shared" si="62"/>
        <v>90607021400023220244</v>
      </c>
    </row>
    <row r="957" spans="1:16" hidden="1" x14ac:dyDescent="0.3">
      <c r="A957" s="82">
        <v>25707947</v>
      </c>
      <c r="B957" s="191"/>
      <c r="C957" s="191"/>
      <c r="D957" s="191"/>
      <c r="E957" s="44">
        <v>906</v>
      </c>
      <c r="F957" s="44" t="s">
        <v>145</v>
      </c>
      <c r="G957" s="62">
        <v>1400023220</v>
      </c>
      <c r="H957" s="56">
        <v>244</v>
      </c>
      <c r="I957" s="56"/>
      <c r="J957" s="57"/>
      <c r="K957" s="57"/>
      <c r="L957" s="56">
        <v>226</v>
      </c>
      <c r="M957" s="89" t="s">
        <v>137</v>
      </c>
      <c r="N957" s="57">
        <f>SUMIFS(техфайл!$H$7:$H$4325,техфайл!$D$7:$D$4325,F957,техфайл!$E$7:$E$4325,G957,техфайл!$F$7:$F$4325,H957,техфайл!$G$7:$G$4325,L957,техфайл!$A$7:$A$4325,A957,техфайл!$K$7:$K$4325,M957)</f>
        <v>0</v>
      </c>
      <c r="O957" s="43"/>
      <c r="P957" s="56" t="str">
        <f t="shared" si="62"/>
        <v>90607021400023220244</v>
      </c>
    </row>
    <row r="958" spans="1:16" hidden="1" x14ac:dyDescent="0.3">
      <c r="A958" s="82">
        <v>25707947</v>
      </c>
      <c r="B958" s="191"/>
      <c r="C958" s="191"/>
      <c r="D958" s="191"/>
      <c r="E958" s="44">
        <v>906</v>
      </c>
      <c r="F958" s="44" t="s">
        <v>145</v>
      </c>
      <c r="G958" s="62">
        <v>1400023220</v>
      </c>
      <c r="H958" s="56">
        <v>244</v>
      </c>
      <c r="I958" s="56"/>
      <c r="J958" s="57"/>
      <c r="K958" s="57"/>
      <c r="L958" s="56">
        <v>226</v>
      </c>
      <c r="M958" s="89" t="s">
        <v>131</v>
      </c>
      <c r="N958" s="57">
        <f>SUMIFS(техфайл!$H$7:$H$4325,техфайл!$D$7:$D$4325,F958,техфайл!$E$7:$E$4325,G958,техфайл!$F$7:$F$4325,H958,техфайл!$G$7:$G$4325,L958,техфайл!$A$7:$A$4325,A958,техфайл!$K$7:$K$4325,M958)</f>
        <v>0</v>
      </c>
      <c r="O958" s="43"/>
      <c r="P958" s="56" t="str">
        <f t="shared" si="62"/>
        <v>90607021400023220244</v>
      </c>
    </row>
    <row r="959" spans="1:16" hidden="1" x14ac:dyDescent="0.3">
      <c r="A959" s="82">
        <v>25707947</v>
      </c>
      <c r="B959" s="191"/>
      <c r="C959" s="191"/>
      <c r="D959" s="191"/>
      <c r="E959" s="44">
        <v>906</v>
      </c>
      <c r="F959" s="44" t="s">
        <v>145</v>
      </c>
      <c r="G959" s="62">
        <v>1400023220</v>
      </c>
      <c r="H959" s="56">
        <v>244</v>
      </c>
      <c r="I959" s="56"/>
      <c r="J959" s="57"/>
      <c r="K959" s="57"/>
      <c r="L959" s="56">
        <v>310</v>
      </c>
      <c r="M959" s="89" t="s">
        <v>136</v>
      </c>
      <c r="N959" s="57">
        <f>SUMIFS(техфайл!$H$7:$H$4325,техфайл!$D$7:$D$4325,F959,техфайл!$E$7:$E$4325,G959,техфайл!$F$7:$F$4325,H959,техфайл!$G$7:$G$4325,L959,техфайл!$A$7:$A$4325,A959,техфайл!$K$7:$K$4325,M959)</f>
        <v>0</v>
      </c>
      <c r="O959" s="43"/>
      <c r="P959" s="56" t="str">
        <f t="shared" si="62"/>
        <v>90607021400023220244</v>
      </c>
    </row>
    <row r="960" spans="1:16" hidden="1" x14ac:dyDescent="0.3">
      <c r="A960" s="82">
        <v>25707947</v>
      </c>
      <c r="B960" s="191"/>
      <c r="C960" s="191"/>
      <c r="D960" s="191"/>
      <c r="E960" s="44">
        <v>906</v>
      </c>
      <c r="F960" s="44" t="s">
        <v>145</v>
      </c>
      <c r="G960" s="62">
        <v>1400023220</v>
      </c>
      <c r="H960" s="56">
        <v>244</v>
      </c>
      <c r="I960" s="56"/>
      <c r="J960" s="57"/>
      <c r="K960" s="57"/>
      <c r="L960" s="56">
        <v>342</v>
      </c>
      <c r="M960" s="89">
        <v>2230</v>
      </c>
      <c r="N960" s="57">
        <f>SUMIFS(техфайл!$H$7:$H$4325,техфайл!$D$7:$D$4325,F960,техфайл!$E$7:$E$4325,G960,техфайл!$F$7:$F$4325,H960,техфайл!$G$7:$G$4325,L960,техфайл!$A$7:$A$4325,A960,техфайл!$K$7:$K$4325,M960)</f>
        <v>0</v>
      </c>
      <c r="O960" s="43"/>
      <c r="P960" s="56" t="str">
        <f t="shared" ref="P960" si="64">E960&amp;F960&amp;SUBSTITUTE(G960," ","")&amp;H960</f>
        <v>90607021400023220244</v>
      </c>
    </row>
    <row r="961" spans="1:16" hidden="1" x14ac:dyDescent="0.3">
      <c r="A961" s="82">
        <v>25707947</v>
      </c>
      <c r="B961" s="191"/>
      <c r="C961" s="191"/>
      <c r="D961" s="191"/>
      <c r="E961" s="44">
        <v>906</v>
      </c>
      <c r="F961" s="44" t="s">
        <v>145</v>
      </c>
      <c r="G961" s="62" t="s">
        <v>684</v>
      </c>
      <c r="H961" s="56">
        <v>244</v>
      </c>
      <c r="I961" s="56"/>
      <c r="J961" s="57">
        <f>SUMIFS(техфайл!$H$7:$H$4325,техфайл!$D$7:$D$4325,F961,техфайл!$E$7:$E$4325,G961,техфайл!$F$7:$F$4325,H961,техфайл!$A$7:$A$4325,A961)</f>
        <v>0</v>
      </c>
      <c r="K961" s="57"/>
      <c r="L961" s="56">
        <v>342</v>
      </c>
      <c r="M961" s="89">
        <v>2230</v>
      </c>
      <c r="N961" s="57">
        <f>SUMIFS(техфайл!$H$7:$H$4325,техфайл!$D$7:$D$4325,F961,техфайл!$E$7:$E$4325,G961,техфайл!$F$7:$F$4325,H961,техфайл!$G$7:$G$4325,L961,техфайл!$A$7:$A$4325,A961,техфайл!$K$7:$K$4325,M961)</f>
        <v>0</v>
      </c>
      <c r="O961" s="43"/>
      <c r="P961" s="56" t="str">
        <f t="shared" si="62"/>
        <v>906070214000R3040244</v>
      </c>
    </row>
    <row r="962" spans="1:16" hidden="1" x14ac:dyDescent="0.3">
      <c r="A962" s="82">
        <v>25707947</v>
      </c>
      <c r="B962" s="191"/>
      <c r="C962" s="191"/>
      <c r="D962" s="191"/>
      <c r="E962" s="44">
        <v>906</v>
      </c>
      <c r="F962" s="44" t="s">
        <v>145</v>
      </c>
      <c r="G962" s="62">
        <v>1400023220</v>
      </c>
      <c r="H962" s="56">
        <v>244</v>
      </c>
      <c r="I962" s="56"/>
      <c r="J962" s="57"/>
      <c r="K962" s="57"/>
      <c r="L962" s="56">
        <v>344</v>
      </c>
      <c r="M962" s="89" t="s">
        <v>136</v>
      </c>
      <c r="N962" s="57">
        <f>SUMIFS(техфайл!$H$7:$H$4325,техфайл!$D$7:$D$4325,F962,техфайл!$E$7:$E$4325,G962,техфайл!$F$7:$F$4325,H962,техфайл!$G$7:$G$4325,L962,техфайл!$A$7:$A$4325,A962,техфайл!$K$7:$K$4325,M962)</f>
        <v>0</v>
      </c>
      <c r="O962" s="43"/>
      <c r="P962" s="56" t="str">
        <f t="shared" si="62"/>
        <v>90607021400023220244</v>
      </c>
    </row>
    <row r="963" spans="1:16" hidden="1" x14ac:dyDescent="0.3">
      <c r="A963" s="82">
        <v>25707947</v>
      </c>
      <c r="B963" s="191"/>
      <c r="C963" s="191"/>
      <c r="D963" s="191"/>
      <c r="E963" s="44">
        <v>906</v>
      </c>
      <c r="F963" s="44" t="s">
        <v>145</v>
      </c>
      <c r="G963" s="62">
        <v>1400023220</v>
      </c>
      <c r="H963" s="56">
        <v>244</v>
      </c>
      <c r="I963" s="56"/>
      <c r="J963" s="57"/>
      <c r="K963" s="57"/>
      <c r="L963" s="56">
        <v>346</v>
      </c>
      <c r="M963" s="89" t="s">
        <v>136</v>
      </c>
      <c r="N963" s="57">
        <f>SUMIFS(техфайл!$H$7:$H$4325,техфайл!$D$7:$D$4325,F963,техфайл!$E$7:$E$4325,G963,техфайл!$F$7:$F$4325,H963,техфайл!$G$7:$G$4325,L963,техфайл!$A$7:$A$4325,A963,техфайл!$K$7:$K$4325,M963)</f>
        <v>0</v>
      </c>
      <c r="O963" s="43"/>
      <c r="P963" s="56" t="str">
        <f t="shared" si="62"/>
        <v>90607021400023220244</v>
      </c>
    </row>
    <row r="964" spans="1:16" hidden="1" x14ac:dyDescent="0.3">
      <c r="A964" s="82">
        <v>25707947</v>
      </c>
      <c r="B964" s="191"/>
      <c r="C964" s="191"/>
      <c r="D964" s="191"/>
      <c r="E964" s="44">
        <v>906</v>
      </c>
      <c r="F964" s="44" t="s">
        <v>145</v>
      </c>
      <c r="G964" s="62">
        <v>1400023220</v>
      </c>
      <c r="H964" s="56">
        <v>851</v>
      </c>
      <c r="I964" s="56"/>
      <c r="J964" s="57">
        <f>SUMIFS(техфайл!$H$7:$H$4325,техфайл!$D$7:$D$4325,F964,техфайл!$E$7:$E$4325,G964,техфайл!$F$7:$F$4325,H964,техфайл!$A$7:$A$4325,A964)</f>
        <v>0</v>
      </c>
      <c r="K964" s="57"/>
      <c r="L964" s="56">
        <v>291</v>
      </c>
      <c r="M964" s="89" t="s">
        <v>138</v>
      </c>
      <c r="N964" s="57">
        <f>SUMIFS(техфайл!$H$7:$H$4325,техфайл!$D$7:$D$4325,F964,техфайл!$E$7:$E$4325,G964,техфайл!$F$7:$F$4325,H964,техфайл!$G$7:$G$4325,L964,техфайл!$A$7:$A$4325,A964,техфайл!$K$7:$K$4325,M964)</f>
        <v>0</v>
      </c>
      <c r="O964" s="43"/>
      <c r="P964" s="56" t="str">
        <f t="shared" si="62"/>
        <v>90607021400023220851</v>
      </c>
    </row>
    <row r="965" spans="1:16" hidden="1" x14ac:dyDescent="0.3">
      <c r="A965" s="82">
        <v>25707947</v>
      </c>
      <c r="B965" s="191"/>
      <c r="C965" s="191"/>
      <c r="D965" s="191"/>
      <c r="E965" s="44">
        <v>906</v>
      </c>
      <c r="F965" s="44" t="s">
        <v>174</v>
      </c>
      <c r="G965" s="62">
        <v>1400005000</v>
      </c>
      <c r="H965" s="56">
        <v>112</v>
      </c>
      <c r="I965" s="56"/>
      <c r="J965" s="57">
        <f>SUMIFS(техфайл!$H$7:$H$4325,техфайл!$D$7:$D$4325,F965,техфайл!$E$7:$E$4325,G965,техфайл!$F$7:$F$4325,H965,техфайл!$A$7:$A$4325,A965)</f>
        <v>0</v>
      </c>
      <c r="K965" s="57"/>
      <c r="L965" s="56">
        <v>212</v>
      </c>
      <c r="M965" s="89" t="s">
        <v>175</v>
      </c>
      <c r="N965" s="57">
        <f>SUMIFS(техфайл!$H$7:$H$4325,техфайл!$D$7:$D$4325,F965,техфайл!$E$7:$E$4325,G965,техфайл!$F$7:$F$4325,H965,техфайл!$G$7:$G$4325,L965,техфайл!$A$7:$A$4325,A965,техфайл!$K$7:$K$4325,M965)</f>
        <v>0</v>
      </c>
      <c r="O965" s="43"/>
      <c r="P965" s="56" t="str">
        <f t="shared" si="62"/>
        <v>90607051400005000112</v>
      </c>
    </row>
    <row r="966" spans="1:16" hidden="1" x14ac:dyDescent="0.3">
      <c r="A966" s="82">
        <v>25707947</v>
      </c>
      <c r="B966" s="192"/>
      <c r="C966" s="192"/>
      <c r="D966" s="192"/>
      <c r="E966" s="44">
        <v>906</v>
      </c>
      <c r="F966" s="44" t="s">
        <v>174</v>
      </c>
      <c r="G966" s="62">
        <v>1400005000</v>
      </c>
      <c r="H966" s="56">
        <v>244</v>
      </c>
      <c r="I966" s="56"/>
      <c r="J966" s="57">
        <f>SUMIFS(техфайл!$H$7:$H$4325,техфайл!$D$7:$D$4325,F966,техфайл!$E$7:$E$4325,G966,техфайл!$F$7:$F$4325,H966,техфайл!$A$7:$A$4325,A966)</f>
        <v>0</v>
      </c>
      <c r="K966" s="57"/>
      <c r="L966" s="56">
        <v>226</v>
      </c>
      <c r="M966" s="89" t="s">
        <v>175</v>
      </c>
      <c r="N966" s="57">
        <f>SUMIFS(техфайл!$H$7:$H$4325,техфайл!$D$7:$D$4325,F966,техфайл!$E$7:$E$4325,G966,техфайл!$F$7:$F$4325,H966,техфайл!$G$7:$G$4325,L966,техфайл!$A$7:$A$4325,A966,техфайл!$K$7:$K$4325,M966)</f>
        <v>0</v>
      </c>
      <c r="O966" s="43"/>
      <c r="P966" s="56" t="str">
        <f t="shared" si="62"/>
        <v>90607051400005000244</v>
      </c>
    </row>
    <row r="967" spans="1:16" ht="18.75" hidden="1" customHeight="1" x14ac:dyDescent="0.3">
      <c r="A967" s="82">
        <v>25710642</v>
      </c>
      <c r="B967" s="190" t="s">
        <v>522</v>
      </c>
      <c r="C967" s="190" t="s">
        <v>402</v>
      </c>
      <c r="D967" s="190" t="str">
        <f>VLOOKUP($A967, Учреждения!$B$4:$F$292, 3, FALSE)</f>
        <v>МБОУ Г. ГОРЛОВКИ «ШКОЛА № 7»</v>
      </c>
      <c r="E967" s="81" t="s">
        <v>140</v>
      </c>
      <c r="F967" s="81" t="s">
        <v>140</v>
      </c>
      <c r="G967" s="81" t="s">
        <v>140</v>
      </c>
      <c r="H967" s="81" t="s">
        <v>140</v>
      </c>
      <c r="I967" s="81" t="s">
        <v>140</v>
      </c>
      <c r="J967" s="81" t="s">
        <v>140</v>
      </c>
      <c r="K967" s="80">
        <f>SUM(J968:J987)</f>
        <v>0</v>
      </c>
      <c r="L967" s="56"/>
      <c r="M967" s="89"/>
      <c r="N967" s="57"/>
      <c r="O967" s="43"/>
      <c r="P967" s="85"/>
    </row>
    <row r="968" spans="1:16" ht="18.75" hidden="1" customHeight="1" x14ac:dyDescent="0.3">
      <c r="A968" s="82">
        <v>25710642</v>
      </c>
      <c r="B968" s="191"/>
      <c r="C968" s="191"/>
      <c r="D968" s="191"/>
      <c r="E968" s="44">
        <v>906</v>
      </c>
      <c r="F968" s="44" t="s">
        <v>145</v>
      </c>
      <c r="G968" s="62">
        <v>1400023220</v>
      </c>
      <c r="H968" s="56">
        <v>612</v>
      </c>
      <c r="I968" s="56"/>
      <c r="J968" s="57">
        <f>SUMIFS(техфайл!$H$7:$H$4325,техфайл!$D$7:$D$4325,F968,техфайл!$E$7:$E$4325,G968,техфайл!$F$7:$F$4325,H968,техфайл!$A$7:$A$4325,A968)</f>
        <v>0</v>
      </c>
      <c r="K968" s="57"/>
      <c r="L968" s="56">
        <v>211</v>
      </c>
      <c r="M968" s="89" t="s">
        <v>172</v>
      </c>
      <c r="N968" s="57">
        <f>SUMIFS(техфайл!$H$7:$H$4325,техфайл!$D$7:$D$4325,F968,техфайл!$E$7:$E$4325,G968,техфайл!$F$7:$F$4325,H968,техфайл!$G$7:$G$4325,L968,техфайл!$A$7:$A$4325,A968,техфайл!$K$7:$K$4325,M968)+SUMIFS(техфайл!$H$7:$H$4325,техфайл!$D$7:$D$4325,F968,техфайл!$E$7:$E$4325,G968,техфайл!$F$7:$F$4325,H968,техфайл!$G$7:$G$4325,266,техфайл!$A$7:$A$4325,A968,техфайл!$K$7:$K$4325,M968)</f>
        <v>0</v>
      </c>
      <c r="O968" s="43"/>
      <c r="P968" s="56" t="str">
        <f t="shared" ref="P968:P987" si="65">E968&amp;F968&amp;SUBSTITUTE(G968," ","")&amp;H968</f>
        <v>90607021400023220612</v>
      </c>
    </row>
    <row r="969" spans="1:16" hidden="1" x14ac:dyDescent="0.3">
      <c r="A969" s="82">
        <v>25710642</v>
      </c>
      <c r="B969" s="191"/>
      <c r="C969" s="191"/>
      <c r="D969" s="191"/>
      <c r="E969" s="44">
        <v>906</v>
      </c>
      <c r="F969" s="44" t="s">
        <v>145</v>
      </c>
      <c r="G969" s="62" t="s">
        <v>684</v>
      </c>
      <c r="H969" s="56">
        <v>612</v>
      </c>
      <c r="I969" s="56"/>
      <c r="J969" s="57">
        <f>SUMIFS(техфайл!$H$7:$H$4325,техфайл!$D$7:$D$4325,F969,техфайл!$E$7:$E$4325,G969,техфайл!$F$7:$F$4325,H969,техфайл!$A$7:$A$4325,A969)</f>
        <v>0</v>
      </c>
      <c r="K969" s="57"/>
      <c r="L969" s="56">
        <v>213</v>
      </c>
      <c r="M969" s="89" t="s">
        <v>173</v>
      </c>
      <c r="N969" s="57">
        <f>SUMIFS(техфайл!$H$7:$H$4325,техфайл!$D$7:$D$4325,F969,техфайл!$E$7:$E$4325,G969,техфайл!$F$7:$F$4325,H969,техфайл!$G$7:$G$4325,L969,техфайл!$A$7:$A$4325,A969,техфайл!$K$7:$K$4325,M969)</f>
        <v>0</v>
      </c>
      <c r="O969" s="43"/>
      <c r="P969" s="56" t="str">
        <f t="shared" si="65"/>
        <v>906070214000R3040612</v>
      </c>
    </row>
    <row r="970" spans="1:16" ht="18.75" hidden="1" customHeight="1" x14ac:dyDescent="0.3">
      <c r="A970" s="82">
        <v>25710642</v>
      </c>
      <c r="B970" s="191"/>
      <c r="C970" s="191"/>
      <c r="D970" s="191"/>
      <c r="E970" s="44">
        <v>906</v>
      </c>
      <c r="F970" s="44" t="s">
        <v>145</v>
      </c>
      <c r="G970" s="62" t="s">
        <v>683</v>
      </c>
      <c r="H970" s="56">
        <v>612</v>
      </c>
      <c r="I970" s="56"/>
      <c r="J970" s="57">
        <f>SUMIFS(техфайл!$H$7:$H$4325,техфайл!$D$7:$D$4325,F970,техфайл!$E$7:$E$4325,G970,техфайл!$F$7:$F$4325,H970,техфайл!$A$7:$A$4325,A970)</f>
        <v>0</v>
      </c>
      <c r="K970" s="57"/>
      <c r="L970" s="56">
        <v>211</v>
      </c>
      <c r="M970" s="89" t="s">
        <v>172</v>
      </c>
      <c r="N970" s="57">
        <f>SUMIFS(техфайл!$H$7:$H$4325,техфайл!$D$7:$D$4325,F970,техфайл!$E$7:$E$4325,G970,техфайл!$F$7:$F$4325,H970,техфайл!$G$7:$G$4325,L970,техфайл!$A$7:$A$4325,A970,техфайл!$K$7:$K$4325,M970)+SUMIFS(техфайл!$H$7:$H$4325,техфайл!$D$7:$D$4325,F970,техфайл!$E$7:$E$4325,G970,техфайл!$F$7:$F$4325,H970,техфайл!$G$7:$G$4325,266,техфайл!$A$7:$A$4325,A970,техфайл!$K$7:$K$4325,M970)</f>
        <v>0</v>
      </c>
      <c r="O970" s="43"/>
      <c r="P970" s="56" t="str">
        <f t="shared" ref="P970:P971" si="66">E970&amp;F970&amp;SUBSTITUTE(G970," ","")&amp;H970</f>
        <v>906070214000R3030612</v>
      </c>
    </row>
    <row r="971" spans="1:16" hidden="1" x14ac:dyDescent="0.3">
      <c r="A971" s="82">
        <v>25710642</v>
      </c>
      <c r="B971" s="191"/>
      <c r="C971" s="191"/>
      <c r="D971" s="191"/>
      <c r="E971" s="44">
        <v>906</v>
      </c>
      <c r="F971" s="44" t="s">
        <v>145</v>
      </c>
      <c r="G971" s="62" t="s">
        <v>683</v>
      </c>
      <c r="H971" s="56"/>
      <c r="I971" s="56"/>
      <c r="J971" s="57">
        <f>SUMIFS(техфайл!$H$7:$H$4325,техфайл!$D$7:$D$4325,F971,техфайл!$E$7:$E$4325,G971,техфайл!$F$7:$F$4325,H971,техфайл!$A$7:$A$4325,A971)</f>
        <v>0</v>
      </c>
      <c r="K971" s="57"/>
      <c r="L971" s="56">
        <v>213</v>
      </c>
      <c r="M971" s="89" t="s">
        <v>173</v>
      </c>
      <c r="N971" s="57">
        <f>SUMIFS(техфайл!$H$7:$H$4325,техфайл!$D$7:$D$4325,F971,техфайл!$E$7:$E$4325,G971,техфайл!$F$7:$F$4325,H971,техфайл!$G$7:$G$4325,L971,техфайл!$A$7:$A$4325,A971,техфайл!$K$7:$K$4325,M971)</f>
        <v>0</v>
      </c>
      <c r="O971" s="43"/>
      <c r="P971" s="56" t="str">
        <f t="shared" si="66"/>
        <v>906070214000R3030</v>
      </c>
    </row>
    <row r="972" spans="1:16" hidden="1" x14ac:dyDescent="0.3">
      <c r="A972" s="82">
        <v>25710642</v>
      </c>
      <c r="B972" s="191"/>
      <c r="C972" s="191"/>
      <c r="D972" s="191"/>
      <c r="E972" s="44">
        <v>906</v>
      </c>
      <c r="F972" s="44" t="s">
        <v>145</v>
      </c>
      <c r="G972" s="62" t="s">
        <v>685</v>
      </c>
      <c r="H972" s="56">
        <v>612</v>
      </c>
      <c r="I972" s="56"/>
      <c r="J972" s="57">
        <f>SUMIFS(техфайл!$H$7:$H$4325,техфайл!$D$7:$D$4325,F972,техфайл!$E$7:$E$4325,G972,техфайл!$F$7:$F$4325,H972,техфайл!$A$7:$A$4325,A972)</f>
        <v>0</v>
      </c>
      <c r="K972" s="57"/>
      <c r="L972" s="56">
        <v>221</v>
      </c>
      <c r="M972" s="89" t="s">
        <v>131</v>
      </c>
      <c r="N972" s="57">
        <f>SUMIFS(техфайл!$H$7:$H$4325,техфайл!$D$7:$D$4325,F972,техфайл!$E$7:$E$4325,G972,техфайл!$F$7:$F$4325,H972,техфайл!$G$7:$G$4325,L972,техфайл!$A$7:$A$4325,A972,техфайл!$K$7:$K$4325,M972)</f>
        <v>0</v>
      </c>
      <c r="O972" s="43"/>
      <c r="P972" s="56" t="str">
        <f t="shared" si="65"/>
        <v>906070214000R0500612</v>
      </c>
    </row>
    <row r="973" spans="1:16" hidden="1" x14ac:dyDescent="0.3">
      <c r="A973" s="82">
        <v>25710642</v>
      </c>
      <c r="B973" s="191"/>
      <c r="C973" s="191"/>
      <c r="D973" s="191"/>
      <c r="E973" s="44">
        <v>906</v>
      </c>
      <c r="F973" s="44" t="s">
        <v>145</v>
      </c>
      <c r="G973" s="62" t="s">
        <v>685</v>
      </c>
      <c r="H973" s="56"/>
      <c r="I973" s="56"/>
      <c r="J973" s="57">
        <f>SUMIFS(техфайл!$H$7:$H$4325,техфайл!$D$7:$D$4325,F973,техфайл!$E$7:$E$4325,G973,техфайл!$F$7:$F$4325,H973,техфайл!$A$7:$A$4325,A973)</f>
        <v>0</v>
      </c>
      <c r="K973" s="57"/>
      <c r="L973" s="56">
        <v>223</v>
      </c>
      <c r="M973" s="89" t="s">
        <v>132</v>
      </c>
      <c r="N973" s="57">
        <f>SUMIFS(техфайл!$H$7:$H$4325,техфайл!$D$7:$D$4325,F973,техфайл!$E$7:$E$4325,G973,техфайл!$F$7:$F$4325,H973,техфайл!$G$7:$G$4325,L973,техфайл!$A$7:$A$4325,A973,техфайл!$K$7:$K$4325,M973)</f>
        <v>0</v>
      </c>
      <c r="O973" s="43"/>
      <c r="P973" s="56" t="str">
        <f t="shared" si="65"/>
        <v>906070214000R0500</v>
      </c>
    </row>
    <row r="974" spans="1:16" hidden="1" x14ac:dyDescent="0.3">
      <c r="A974" s="82">
        <v>25710642</v>
      </c>
      <c r="B974" s="191"/>
      <c r="C974" s="191"/>
      <c r="D974" s="191"/>
      <c r="E974" s="44">
        <v>906</v>
      </c>
      <c r="F974" s="44" t="s">
        <v>145</v>
      </c>
      <c r="G974" s="62">
        <v>1400023220</v>
      </c>
      <c r="H974" s="56">
        <v>244</v>
      </c>
      <c r="I974" s="56"/>
      <c r="J974" s="57"/>
      <c r="K974" s="57"/>
      <c r="L974" s="56">
        <v>223</v>
      </c>
      <c r="M974" s="89" t="s">
        <v>133</v>
      </c>
      <c r="N974" s="57">
        <f>SUMIFS(техфайл!$H$7:$H$4325,техфайл!$D$7:$D$4325,F974,техфайл!$E$7:$E$4325,G974,техфайл!$F$7:$F$4325,H974,техфайл!$G$7:$G$4325,L974,техфайл!$A$7:$A$4325,A974,техфайл!$K$7:$K$4325,M974)</f>
        <v>0</v>
      </c>
      <c r="O974" s="43"/>
      <c r="P974" s="56" t="str">
        <f t="shared" si="65"/>
        <v>90607021400023220244</v>
      </c>
    </row>
    <row r="975" spans="1:16" hidden="1" x14ac:dyDescent="0.3">
      <c r="A975" s="82">
        <v>25710642</v>
      </c>
      <c r="B975" s="191"/>
      <c r="C975" s="191"/>
      <c r="D975" s="191"/>
      <c r="E975" s="44">
        <v>906</v>
      </c>
      <c r="F975" s="44" t="s">
        <v>145</v>
      </c>
      <c r="G975" s="62">
        <v>1400023220</v>
      </c>
      <c r="H975" s="56">
        <v>247</v>
      </c>
      <c r="I975" s="56"/>
      <c r="J975" s="57"/>
      <c r="K975" s="57"/>
      <c r="L975" s="56">
        <v>223</v>
      </c>
      <c r="M975" s="89" t="s">
        <v>134</v>
      </c>
      <c r="N975" s="57">
        <f>SUMIFS(техфайл!$H$7:$H$4325,техфайл!$D$7:$D$4325,F975,техфайл!$E$7:$E$4325,G975,техфайл!$F$7:$F$4325,H975,техфайл!$G$7:$G$4325,L975,техфайл!$A$7:$A$4325,A975,техфайл!$K$7:$K$4325,M975)</f>
        <v>0</v>
      </c>
      <c r="O975" s="43"/>
      <c r="P975" s="56" t="str">
        <f t="shared" si="65"/>
        <v>90607021400023220247</v>
      </c>
    </row>
    <row r="976" spans="1:16" hidden="1" x14ac:dyDescent="0.3">
      <c r="A976" s="82">
        <v>25710642</v>
      </c>
      <c r="B976" s="191"/>
      <c r="C976" s="191"/>
      <c r="D976" s="191"/>
      <c r="E976" s="44">
        <v>906</v>
      </c>
      <c r="F976" s="44" t="s">
        <v>145</v>
      </c>
      <c r="G976" s="62">
        <v>1400023220</v>
      </c>
      <c r="H976" s="56">
        <v>247</v>
      </c>
      <c r="I976" s="56"/>
      <c r="J976" s="57"/>
      <c r="K976" s="57"/>
      <c r="L976" s="56">
        <v>223</v>
      </c>
      <c r="M976" s="89" t="s">
        <v>135</v>
      </c>
      <c r="N976" s="57">
        <f>SUMIFS(техфайл!$H$7:$H$4325,техфайл!$D$7:$D$4325,F976,техфайл!$E$7:$E$4325,G976,техфайл!$F$7:$F$4325,H976,техфайл!$G$7:$G$4325,L976,техфайл!$A$7:$A$4325,A976,техфайл!$K$7:$K$4325,M976)</f>
        <v>0</v>
      </c>
      <c r="O976" s="43"/>
      <c r="P976" s="56" t="str">
        <f t="shared" si="65"/>
        <v>90607021400023220247</v>
      </c>
    </row>
    <row r="977" spans="1:16" hidden="1" x14ac:dyDescent="0.3">
      <c r="A977" s="82">
        <v>25710642</v>
      </c>
      <c r="B977" s="191"/>
      <c r="C977" s="191"/>
      <c r="D977" s="191"/>
      <c r="E977" s="44">
        <v>906</v>
      </c>
      <c r="F977" s="44" t="s">
        <v>145</v>
      </c>
      <c r="G977" s="62">
        <v>1400023220</v>
      </c>
      <c r="H977" s="56">
        <v>244</v>
      </c>
      <c r="I977" s="56"/>
      <c r="J977" s="57"/>
      <c r="K977" s="57"/>
      <c r="L977" s="56">
        <v>225</v>
      </c>
      <c r="M977" s="89" t="s">
        <v>131</v>
      </c>
      <c r="N977" s="57">
        <f>SUMIFS(техфайл!$H$7:$H$4325,техфайл!$D$7:$D$4325,F977,техфайл!$E$7:$E$4325,G977,техфайл!$F$7:$F$4325,H977,техфайл!$G$7:$G$4325,L977,техфайл!$A$7:$A$4325,A977,техфайл!$K$7:$K$4325,M977)</f>
        <v>0</v>
      </c>
      <c r="O977" s="43"/>
      <c r="P977" s="56" t="str">
        <f t="shared" si="65"/>
        <v>90607021400023220244</v>
      </c>
    </row>
    <row r="978" spans="1:16" hidden="1" x14ac:dyDescent="0.3">
      <c r="A978" s="82">
        <v>25710642</v>
      </c>
      <c r="B978" s="191"/>
      <c r="C978" s="191"/>
      <c r="D978" s="191"/>
      <c r="E978" s="44">
        <v>906</v>
      </c>
      <c r="F978" s="44" t="s">
        <v>145</v>
      </c>
      <c r="G978" s="62">
        <v>1400023220</v>
      </c>
      <c r="H978" s="56">
        <v>244</v>
      </c>
      <c r="I978" s="56"/>
      <c r="J978" s="57"/>
      <c r="K978" s="57"/>
      <c r="L978" s="56">
        <v>226</v>
      </c>
      <c r="M978" s="89" t="s">
        <v>137</v>
      </c>
      <c r="N978" s="57">
        <f>SUMIFS(техфайл!$H$7:$H$4325,техфайл!$D$7:$D$4325,F978,техфайл!$E$7:$E$4325,G978,техфайл!$F$7:$F$4325,H978,техфайл!$G$7:$G$4325,L978,техфайл!$A$7:$A$4325,A978,техфайл!$K$7:$K$4325,M978)</f>
        <v>0</v>
      </c>
      <c r="O978" s="43"/>
      <c r="P978" s="56" t="str">
        <f t="shared" si="65"/>
        <v>90607021400023220244</v>
      </c>
    </row>
    <row r="979" spans="1:16" hidden="1" x14ac:dyDescent="0.3">
      <c r="A979" s="82">
        <v>25710642</v>
      </c>
      <c r="B979" s="191"/>
      <c r="C979" s="191"/>
      <c r="D979" s="191"/>
      <c r="E979" s="44">
        <v>906</v>
      </c>
      <c r="F979" s="44" t="s">
        <v>145</v>
      </c>
      <c r="G979" s="62">
        <v>1400023220</v>
      </c>
      <c r="H979" s="56">
        <v>244</v>
      </c>
      <c r="I979" s="56"/>
      <c r="J979" s="57"/>
      <c r="K979" s="57"/>
      <c r="L979" s="56">
        <v>226</v>
      </c>
      <c r="M979" s="89" t="s">
        <v>131</v>
      </c>
      <c r="N979" s="57">
        <f>SUMIFS(техфайл!$H$7:$H$4325,техфайл!$D$7:$D$4325,F979,техфайл!$E$7:$E$4325,G979,техфайл!$F$7:$F$4325,H979,техфайл!$G$7:$G$4325,L979,техфайл!$A$7:$A$4325,A979,техфайл!$K$7:$K$4325,M979)</f>
        <v>0</v>
      </c>
      <c r="O979" s="43"/>
      <c r="P979" s="56" t="str">
        <f t="shared" si="65"/>
        <v>90607021400023220244</v>
      </c>
    </row>
    <row r="980" spans="1:16" hidden="1" x14ac:dyDescent="0.3">
      <c r="A980" s="82">
        <v>25710642</v>
      </c>
      <c r="B980" s="191"/>
      <c r="C980" s="191"/>
      <c r="D980" s="191"/>
      <c r="E980" s="44">
        <v>906</v>
      </c>
      <c r="F980" s="44" t="s">
        <v>145</v>
      </c>
      <c r="G980" s="62">
        <v>1400023220</v>
      </c>
      <c r="H980" s="56">
        <v>244</v>
      </c>
      <c r="I980" s="56"/>
      <c r="J980" s="57"/>
      <c r="K980" s="57"/>
      <c r="L980" s="56">
        <v>310</v>
      </c>
      <c r="M980" s="89" t="s">
        <v>136</v>
      </c>
      <c r="N980" s="57">
        <f>SUMIFS(техфайл!$H$7:$H$4325,техфайл!$D$7:$D$4325,F980,техфайл!$E$7:$E$4325,G980,техфайл!$F$7:$F$4325,H980,техфайл!$G$7:$G$4325,L980,техфайл!$A$7:$A$4325,A980,техфайл!$K$7:$K$4325,M980)</f>
        <v>0</v>
      </c>
      <c r="O980" s="43"/>
      <c r="P980" s="56" t="str">
        <f t="shared" si="65"/>
        <v>90607021400023220244</v>
      </c>
    </row>
    <row r="981" spans="1:16" hidden="1" x14ac:dyDescent="0.3">
      <c r="A981" s="82">
        <v>25710642</v>
      </c>
      <c r="B981" s="191"/>
      <c r="C981" s="191"/>
      <c r="D981" s="191"/>
      <c r="E981" s="44">
        <v>906</v>
      </c>
      <c r="F981" s="44" t="s">
        <v>145</v>
      </c>
      <c r="G981" s="62">
        <v>1400023220</v>
      </c>
      <c r="H981" s="56">
        <v>244</v>
      </c>
      <c r="I981" s="56"/>
      <c r="J981" s="57"/>
      <c r="K981" s="57"/>
      <c r="L981" s="56">
        <v>342</v>
      </c>
      <c r="M981" s="89">
        <v>2230</v>
      </c>
      <c r="N981" s="57">
        <f>SUMIFS(техфайл!$H$7:$H$4325,техфайл!$D$7:$D$4325,F981,техфайл!$E$7:$E$4325,G981,техфайл!$F$7:$F$4325,H981,техфайл!$G$7:$G$4325,L981,техфайл!$A$7:$A$4325,A981,техфайл!$K$7:$K$4325,M981)</f>
        <v>0</v>
      </c>
      <c r="O981" s="43"/>
      <c r="P981" s="56" t="str">
        <f t="shared" ref="P981" si="67">E981&amp;F981&amp;SUBSTITUTE(G981," ","")&amp;H981</f>
        <v>90607021400023220244</v>
      </c>
    </row>
    <row r="982" spans="1:16" hidden="1" x14ac:dyDescent="0.3">
      <c r="A982" s="82">
        <v>25710642</v>
      </c>
      <c r="B982" s="191"/>
      <c r="C982" s="191"/>
      <c r="D982" s="191"/>
      <c r="E982" s="44">
        <v>906</v>
      </c>
      <c r="F982" s="44" t="s">
        <v>145</v>
      </c>
      <c r="G982" s="62" t="s">
        <v>684</v>
      </c>
      <c r="H982" s="56">
        <v>244</v>
      </c>
      <c r="I982" s="56"/>
      <c r="J982" s="57">
        <f>SUMIFS(техфайл!$H$7:$H$4325,техфайл!$D$7:$D$4325,F982,техфайл!$E$7:$E$4325,G982,техфайл!$F$7:$F$4325,H982,техфайл!$A$7:$A$4325,A982)</f>
        <v>0</v>
      </c>
      <c r="K982" s="57"/>
      <c r="L982" s="56">
        <v>342</v>
      </c>
      <c r="M982" s="89">
        <v>2230</v>
      </c>
      <c r="N982" s="57">
        <f>SUMIFS(техфайл!$H$7:$H$4325,техфайл!$D$7:$D$4325,F982,техфайл!$E$7:$E$4325,G982,техфайл!$F$7:$F$4325,H982,техфайл!$G$7:$G$4325,L982,техфайл!$A$7:$A$4325,A982,техфайл!$K$7:$K$4325,M982)</f>
        <v>0</v>
      </c>
      <c r="O982" s="43"/>
      <c r="P982" s="56" t="str">
        <f t="shared" si="65"/>
        <v>906070214000R3040244</v>
      </c>
    </row>
    <row r="983" spans="1:16" hidden="1" x14ac:dyDescent="0.3">
      <c r="A983" s="82">
        <v>25710642</v>
      </c>
      <c r="B983" s="191"/>
      <c r="C983" s="191"/>
      <c r="D983" s="191"/>
      <c r="E983" s="44">
        <v>906</v>
      </c>
      <c r="F983" s="44" t="s">
        <v>145</v>
      </c>
      <c r="G983" s="62">
        <v>1400023220</v>
      </c>
      <c r="H983" s="56">
        <v>244</v>
      </c>
      <c r="I983" s="56"/>
      <c r="J983" s="57"/>
      <c r="K983" s="57"/>
      <c r="L983" s="56">
        <v>344</v>
      </c>
      <c r="M983" s="89" t="s">
        <v>136</v>
      </c>
      <c r="N983" s="57">
        <f>SUMIFS(техфайл!$H$7:$H$4325,техфайл!$D$7:$D$4325,F983,техфайл!$E$7:$E$4325,G983,техфайл!$F$7:$F$4325,H983,техфайл!$G$7:$G$4325,L983,техфайл!$A$7:$A$4325,A983,техфайл!$K$7:$K$4325,M983)</f>
        <v>0</v>
      </c>
      <c r="O983" s="43"/>
      <c r="P983" s="56" t="str">
        <f t="shared" si="65"/>
        <v>90607021400023220244</v>
      </c>
    </row>
    <row r="984" spans="1:16" hidden="1" x14ac:dyDescent="0.3">
      <c r="A984" s="82">
        <v>25710642</v>
      </c>
      <c r="B984" s="191"/>
      <c r="C984" s="191"/>
      <c r="D984" s="191"/>
      <c r="E984" s="44">
        <v>906</v>
      </c>
      <c r="F984" s="44" t="s">
        <v>145</v>
      </c>
      <c r="G984" s="62">
        <v>1400023220</v>
      </c>
      <c r="H984" s="56">
        <v>244</v>
      </c>
      <c r="I984" s="56"/>
      <c r="J984" s="57"/>
      <c r="K984" s="57"/>
      <c r="L984" s="56">
        <v>346</v>
      </c>
      <c r="M984" s="89" t="s">
        <v>136</v>
      </c>
      <c r="N984" s="57">
        <f>SUMIFS(техфайл!$H$7:$H$4325,техфайл!$D$7:$D$4325,F984,техфайл!$E$7:$E$4325,G984,техфайл!$F$7:$F$4325,H984,техфайл!$G$7:$G$4325,L984,техфайл!$A$7:$A$4325,A984,техфайл!$K$7:$K$4325,M984)</f>
        <v>0</v>
      </c>
      <c r="O984" s="43"/>
      <c r="P984" s="56" t="str">
        <f t="shared" si="65"/>
        <v>90607021400023220244</v>
      </c>
    </row>
    <row r="985" spans="1:16" hidden="1" x14ac:dyDescent="0.3">
      <c r="A985" s="82">
        <v>25710642</v>
      </c>
      <c r="B985" s="191"/>
      <c r="C985" s="191"/>
      <c r="D985" s="191"/>
      <c r="E985" s="44">
        <v>906</v>
      </c>
      <c r="F985" s="44" t="s">
        <v>145</v>
      </c>
      <c r="G985" s="62">
        <v>1400023220</v>
      </c>
      <c r="H985" s="56">
        <v>851</v>
      </c>
      <c r="I985" s="56"/>
      <c r="J985" s="57">
        <f>SUMIFS(техфайл!$H$7:$H$4325,техфайл!$D$7:$D$4325,F985,техфайл!$E$7:$E$4325,G985,техфайл!$F$7:$F$4325,H985,техфайл!$A$7:$A$4325,A985)</f>
        <v>0</v>
      </c>
      <c r="K985" s="57"/>
      <c r="L985" s="56">
        <v>291</v>
      </c>
      <c r="M985" s="89" t="s">
        <v>138</v>
      </c>
      <c r="N985" s="57">
        <f>SUMIFS(техфайл!$H$7:$H$4325,техфайл!$D$7:$D$4325,F985,техфайл!$E$7:$E$4325,G985,техфайл!$F$7:$F$4325,H985,техфайл!$G$7:$G$4325,L985,техфайл!$A$7:$A$4325,A985,техфайл!$K$7:$K$4325,M985)</f>
        <v>0</v>
      </c>
      <c r="O985" s="43"/>
      <c r="P985" s="56" t="str">
        <f t="shared" si="65"/>
        <v>90607021400023220851</v>
      </c>
    </row>
    <row r="986" spans="1:16" hidden="1" x14ac:dyDescent="0.3">
      <c r="A986" s="82">
        <v>25710642</v>
      </c>
      <c r="B986" s="191"/>
      <c r="C986" s="191"/>
      <c r="D986" s="191"/>
      <c r="E986" s="44">
        <v>906</v>
      </c>
      <c r="F986" s="44" t="s">
        <v>174</v>
      </c>
      <c r="G986" s="62">
        <v>1400005000</v>
      </c>
      <c r="H986" s="56">
        <v>112</v>
      </c>
      <c r="I986" s="56"/>
      <c r="J986" s="57">
        <f>SUMIFS(техфайл!$H$7:$H$4325,техфайл!$D$7:$D$4325,F986,техфайл!$E$7:$E$4325,G986,техфайл!$F$7:$F$4325,H986,техфайл!$A$7:$A$4325,A986)</f>
        <v>0</v>
      </c>
      <c r="K986" s="57"/>
      <c r="L986" s="56">
        <v>212</v>
      </c>
      <c r="M986" s="89" t="s">
        <v>175</v>
      </c>
      <c r="N986" s="57">
        <f>SUMIFS(техфайл!$H$7:$H$4325,техфайл!$D$7:$D$4325,F986,техфайл!$E$7:$E$4325,G986,техфайл!$F$7:$F$4325,H986,техфайл!$G$7:$G$4325,L986,техфайл!$A$7:$A$4325,A986,техфайл!$K$7:$K$4325,M986)</f>
        <v>0</v>
      </c>
      <c r="O986" s="43"/>
      <c r="P986" s="56" t="str">
        <f t="shared" si="65"/>
        <v>90607051400005000112</v>
      </c>
    </row>
    <row r="987" spans="1:16" hidden="1" x14ac:dyDescent="0.3">
      <c r="A987" s="82">
        <v>25710642</v>
      </c>
      <c r="B987" s="192"/>
      <c r="C987" s="192"/>
      <c r="D987" s="192"/>
      <c r="E987" s="44">
        <v>906</v>
      </c>
      <c r="F987" s="44" t="s">
        <v>174</v>
      </c>
      <c r="G987" s="62">
        <v>1400005000</v>
      </c>
      <c r="H987" s="56">
        <v>244</v>
      </c>
      <c r="I987" s="56"/>
      <c r="J987" s="57">
        <f>SUMIFS(техфайл!$H$7:$H$4325,техфайл!$D$7:$D$4325,F987,техфайл!$E$7:$E$4325,G987,техфайл!$F$7:$F$4325,H987,техфайл!$A$7:$A$4325,A987)</f>
        <v>0</v>
      </c>
      <c r="K987" s="57"/>
      <c r="L987" s="56">
        <v>226</v>
      </c>
      <c r="M987" s="89" t="s">
        <v>175</v>
      </c>
      <c r="N987" s="57">
        <f>SUMIFS(техфайл!$H$7:$H$4325,техфайл!$D$7:$D$4325,F987,техфайл!$E$7:$E$4325,G987,техфайл!$F$7:$F$4325,H987,техфайл!$G$7:$G$4325,L987,техфайл!$A$7:$A$4325,A987,техфайл!$K$7:$K$4325,M987)</f>
        <v>0</v>
      </c>
      <c r="O987" s="43"/>
      <c r="P987" s="56" t="str">
        <f t="shared" si="65"/>
        <v>90607051400005000244</v>
      </c>
    </row>
    <row r="988" spans="1:16" ht="18.75" customHeight="1" x14ac:dyDescent="0.3">
      <c r="A988" s="82">
        <v>25710369</v>
      </c>
      <c r="B988" s="190" t="s">
        <v>639</v>
      </c>
      <c r="C988" s="190">
        <v>663</v>
      </c>
      <c r="D988" s="190" t="str">
        <f>VLOOKUP($A988, Учреждения!$B$4:$F$292, 3, FALSE)</f>
        <v>ГБОУ "ШКОЛА № 8 Г.О. ГОРЛОВКА"</v>
      </c>
      <c r="E988" s="81" t="s">
        <v>140</v>
      </c>
      <c r="F988" s="81" t="s">
        <v>140</v>
      </c>
      <c r="G988" s="81" t="s">
        <v>140</v>
      </c>
      <c r="H988" s="81" t="s">
        <v>140</v>
      </c>
      <c r="I988" s="81" t="s">
        <v>140</v>
      </c>
      <c r="J988" s="81" t="s">
        <v>140</v>
      </c>
      <c r="K988" s="80">
        <f>SUM(J989:J1008)</f>
        <v>68540</v>
      </c>
      <c r="L988" s="56"/>
      <c r="M988" s="89"/>
      <c r="N988" s="57"/>
      <c r="O988" s="43"/>
      <c r="P988" s="85"/>
    </row>
    <row r="989" spans="1:16" ht="18.75" hidden="1" customHeight="1" x14ac:dyDescent="0.3">
      <c r="A989" s="82">
        <v>25710369</v>
      </c>
      <c r="B989" s="191"/>
      <c r="C989" s="191"/>
      <c r="D989" s="191"/>
      <c r="E989" s="44">
        <v>906</v>
      </c>
      <c r="F989" s="44" t="s">
        <v>145</v>
      </c>
      <c r="G989" s="62">
        <v>1400023220</v>
      </c>
      <c r="H989" s="56">
        <v>612</v>
      </c>
      <c r="I989" s="56"/>
      <c r="J989" s="57">
        <f>SUMIFS(техфайл!$H$7:$H$4325,техфайл!$D$7:$D$4325,F989,техфайл!$E$7:$E$4325,G989,техфайл!$F$7:$F$4325,H989,техфайл!$A$7:$A$4325,A989)</f>
        <v>0</v>
      </c>
      <c r="K989" s="57"/>
      <c r="L989" s="56">
        <v>211</v>
      </c>
      <c r="M989" s="89" t="s">
        <v>172</v>
      </c>
      <c r="N989" s="57">
        <f>SUMIFS(техфайл!$H$7:$H$4325,техфайл!$D$7:$D$4325,F989,техфайл!$E$7:$E$4325,G989,техфайл!$F$7:$F$4325,H989,техфайл!$G$7:$G$4325,L989,техфайл!$A$7:$A$4325,A989,техфайл!$K$7:$K$4325,M989)+SUMIFS(техфайл!$H$7:$H$4325,техфайл!$D$7:$D$4325,F989,техфайл!$E$7:$E$4325,G989,техфайл!$F$7:$F$4325,H989,техфайл!$G$7:$G$4325,266,техфайл!$A$7:$A$4325,A989,техфайл!$K$7:$K$4325,M989)</f>
        <v>0</v>
      </c>
      <c r="O989" s="43"/>
      <c r="P989" s="56" t="str">
        <f t="shared" ref="P989:P1008" si="68">E989&amp;F989&amp;SUBSTITUTE(G989," ","")&amp;H989</f>
        <v>90607021400023220612</v>
      </c>
    </row>
    <row r="990" spans="1:16" x14ac:dyDescent="0.3">
      <c r="A990" s="82">
        <v>25710369</v>
      </c>
      <c r="B990" s="191"/>
      <c r="C990" s="191"/>
      <c r="D990" s="191"/>
      <c r="E990" s="44">
        <v>906</v>
      </c>
      <c r="F990" s="44" t="s">
        <v>145</v>
      </c>
      <c r="G990" s="62" t="s">
        <v>684</v>
      </c>
      <c r="H990" s="56">
        <v>612</v>
      </c>
      <c r="I990" s="56"/>
      <c r="J990" s="57">
        <f>SUMIFS(техфайл!$H$7:$H$4325,техфайл!$D$7:$D$4325,F990,техфайл!$E$7:$E$4325,G990,техфайл!$F$7:$F$4325,H990,техфайл!$A$7:$A$4325,A990)</f>
        <v>68540</v>
      </c>
      <c r="K990" s="57"/>
      <c r="L990" s="56">
        <v>213</v>
      </c>
      <c r="M990" s="89" t="s">
        <v>173</v>
      </c>
      <c r="N990" s="57">
        <f>SUMIFS(техфайл!$H$7:$H$4325,техфайл!$D$7:$D$4325,F990,техфайл!$E$7:$E$4325,G990,техфайл!$F$7:$F$4325,H990,техфайл!$G$7:$G$4325,L990,техфайл!$A$7:$A$4325,A990,техфайл!$K$7:$K$4325,M990)</f>
        <v>0</v>
      </c>
      <c r="O990" s="43"/>
      <c r="P990" s="56" t="str">
        <f t="shared" si="68"/>
        <v>906070214000R3040612</v>
      </c>
    </row>
    <row r="991" spans="1:16" ht="18.75" hidden="1" customHeight="1" x14ac:dyDescent="0.3">
      <c r="A991" s="82">
        <v>25710369</v>
      </c>
      <c r="B991" s="191"/>
      <c r="C991" s="191"/>
      <c r="D991" s="191"/>
      <c r="E991" s="44">
        <v>906</v>
      </c>
      <c r="F991" s="44" t="s">
        <v>145</v>
      </c>
      <c r="G991" s="62" t="s">
        <v>683</v>
      </c>
      <c r="H991" s="56">
        <v>612</v>
      </c>
      <c r="I991" s="56"/>
      <c r="J991" s="57">
        <f>SUMIFS(техфайл!$H$7:$H$4325,техфайл!$D$7:$D$4325,F991,техфайл!$E$7:$E$4325,G991,техфайл!$F$7:$F$4325,H991,техфайл!$A$7:$A$4325,A991)</f>
        <v>0</v>
      </c>
      <c r="K991" s="57"/>
      <c r="L991" s="56">
        <v>211</v>
      </c>
      <c r="M991" s="89" t="s">
        <v>172</v>
      </c>
      <c r="N991" s="57">
        <f>SUMIFS(техфайл!$H$7:$H$4325,техфайл!$D$7:$D$4325,F991,техфайл!$E$7:$E$4325,G991,техфайл!$F$7:$F$4325,H991,техфайл!$G$7:$G$4325,L991,техфайл!$A$7:$A$4325,A991,техфайл!$K$7:$K$4325,M991)+SUMIFS(техфайл!$H$7:$H$4325,техфайл!$D$7:$D$4325,F991,техфайл!$E$7:$E$4325,G991,техфайл!$F$7:$F$4325,H991,техфайл!$G$7:$G$4325,266,техфайл!$A$7:$A$4325,A991,техфайл!$K$7:$K$4325,M991)</f>
        <v>0</v>
      </c>
      <c r="O991" s="43"/>
      <c r="P991" s="56" t="str">
        <f t="shared" ref="P991:P992" si="69">E991&amp;F991&amp;SUBSTITUTE(G991," ","")&amp;H991</f>
        <v>906070214000R3030612</v>
      </c>
    </row>
    <row r="992" spans="1:16" hidden="1" x14ac:dyDescent="0.3">
      <c r="A992" s="82">
        <v>25710369</v>
      </c>
      <c r="B992" s="191"/>
      <c r="C992" s="191"/>
      <c r="D992" s="191"/>
      <c r="E992" s="44">
        <v>906</v>
      </c>
      <c r="F992" s="44" t="s">
        <v>145</v>
      </c>
      <c r="G992" s="62" t="s">
        <v>683</v>
      </c>
      <c r="H992" s="56"/>
      <c r="I992" s="56"/>
      <c r="J992" s="57">
        <f>SUMIFS(техфайл!$H$7:$H$4325,техфайл!$D$7:$D$4325,F992,техфайл!$E$7:$E$4325,G992,техфайл!$F$7:$F$4325,H992,техфайл!$A$7:$A$4325,A992)</f>
        <v>0</v>
      </c>
      <c r="K992" s="57"/>
      <c r="L992" s="56">
        <v>213</v>
      </c>
      <c r="M992" s="89" t="s">
        <v>173</v>
      </c>
      <c r="N992" s="57">
        <f>SUMIFS(техфайл!$H$7:$H$4325,техфайл!$D$7:$D$4325,F992,техфайл!$E$7:$E$4325,G992,техфайл!$F$7:$F$4325,H992,техфайл!$G$7:$G$4325,L992,техфайл!$A$7:$A$4325,A992,техфайл!$K$7:$K$4325,M992)</f>
        <v>0</v>
      </c>
      <c r="O992" s="43"/>
      <c r="P992" s="56" t="str">
        <f t="shared" si="69"/>
        <v>906070214000R3030</v>
      </c>
    </row>
    <row r="993" spans="1:16" hidden="1" x14ac:dyDescent="0.3">
      <c r="A993" s="82">
        <v>25710369</v>
      </c>
      <c r="B993" s="191"/>
      <c r="C993" s="191"/>
      <c r="D993" s="191"/>
      <c r="E993" s="44">
        <v>906</v>
      </c>
      <c r="F993" s="44" t="s">
        <v>145</v>
      </c>
      <c r="G993" s="62" t="s">
        <v>685</v>
      </c>
      <c r="H993" s="56">
        <v>612</v>
      </c>
      <c r="I993" s="56"/>
      <c r="J993" s="57">
        <f>SUMIFS(техфайл!$H$7:$H$4325,техфайл!$D$7:$D$4325,F993,техфайл!$E$7:$E$4325,G993,техфайл!$F$7:$F$4325,H993,техфайл!$A$7:$A$4325,A993)</f>
        <v>0</v>
      </c>
      <c r="K993" s="57"/>
      <c r="L993" s="56">
        <v>221</v>
      </c>
      <c r="M993" s="89" t="s">
        <v>131</v>
      </c>
      <c r="N993" s="57">
        <f>SUMIFS(техфайл!$H$7:$H$4325,техфайл!$D$7:$D$4325,F993,техфайл!$E$7:$E$4325,G993,техфайл!$F$7:$F$4325,H993,техфайл!$G$7:$G$4325,L993,техфайл!$A$7:$A$4325,A993,техфайл!$K$7:$K$4325,M993)</f>
        <v>0</v>
      </c>
      <c r="O993" s="43"/>
      <c r="P993" s="56" t="str">
        <f t="shared" si="68"/>
        <v>906070214000R0500612</v>
      </c>
    </row>
    <row r="994" spans="1:16" hidden="1" x14ac:dyDescent="0.3">
      <c r="A994" s="82">
        <v>25710369</v>
      </c>
      <c r="B994" s="191"/>
      <c r="C994" s="191"/>
      <c r="D994" s="191"/>
      <c r="E994" s="44">
        <v>906</v>
      </c>
      <c r="F994" s="44" t="s">
        <v>145</v>
      </c>
      <c r="G994" s="62" t="s">
        <v>685</v>
      </c>
      <c r="H994" s="56"/>
      <c r="I994" s="56"/>
      <c r="J994" s="57">
        <f>SUMIFS(техфайл!$H$7:$H$4325,техфайл!$D$7:$D$4325,F994,техфайл!$E$7:$E$4325,G994,техфайл!$F$7:$F$4325,H994,техфайл!$A$7:$A$4325,A994)</f>
        <v>0</v>
      </c>
      <c r="K994" s="57"/>
      <c r="L994" s="56">
        <v>223</v>
      </c>
      <c r="M994" s="89" t="s">
        <v>132</v>
      </c>
      <c r="N994" s="57">
        <f>SUMIFS(техфайл!$H$7:$H$4325,техфайл!$D$7:$D$4325,F994,техфайл!$E$7:$E$4325,G994,техфайл!$F$7:$F$4325,H994,техфайл!$G$7:$G$4325,L994,техфайл!$A$7:$A$4325,A994,техфайл!$K$7:$K$4325,M994)</f>
        <v>0</v>
      </c>
      <c r="O994" s="43"/>
      <c r="P994" s="56" t="str">
        <f t="shared" si="68"/>
        <v>906070214000R0500</v>
      </c>
    </row>
    <row r="995" spans="1:16" hidden="1" x14ac:dyDescent="0.3">
      <c r="A995" s="82">
        <v>25710369</v>
      </c>
      <c r="B995" s="191"/>
      <c r="C995" s="191"/>
      <c r="D995" s="191"/>
      <c r="E995" s="44">
        <v>906</v>
      </c>
      <c r="F995" s="44" t="s">
        <v>145</v>
      </c>
      <c r="G995" s="62">
        <v>1400023220</v>
      </c>
      <c r="H995" s="56">
        <v>244</v>
      </c>
      <c r="I995" s="56"/>
      <c r="J995" s="57"/>
      <c r="K995" s="57"/>
      <c r="L995" s="56">
        <v>223</v>
      </c>
      <c r="M995" s="89" t="s">
        <v>133</v>
      </c>
      <c r="N995" s="57">
        <f>SUMIFS(техфайл!$H$7:$H$4325,техфайл!$D$7:$D$4325,F995,техфайл!$E$7:$E$4325,G995,техфайл!$F$7:$F$4325,H995,техфайл!$G$7:$G$4325,L995,техфайл!$A$7:$A$4325,A995,техфайл!$K$7:$K$4325,M995)</f>
        <v>0</v>
      </c>
      <c r="O995" s="43"/>
      <c r="P995" s="56" t="str">
        <f t="shared" si="68"/>
        <v>90607021400023220244</v>
      </c>
    </row>
    <row r="996" spans="1:16" hidden="1" x14ac:dyDescent="0.3">
      <c r="A996" s="82">
        <v>25710369</v>
      </c>
      <c r="B996" s="191"/>
      <c r="C996" s="191"/>
      <c r="D996" s="191"/>
      <c r="E996" s="44">
        <v>906</v>
      </c>
      <c r="F996" s="44" t="s">
        <v>145</v>
      </c>
      <c r="G996" s="62">
        <v>1400023220</v>
      </c>
      <c r="H996" s="56">
        <v>247</v>
      </c>
      <c r="I996" s="56"/>
      <c r="J996" s="57"/>
      <c r="K996" s="57"/>
      <c r="L996" s="56">
        <v>223</v>
      </c>
      <c r="M996" s="89" t="s">
        <v>134</v>
      </c>
      <c r="N996" s="57">
        <f>SUMIFS(техфайл!$H$7:$H$4325,техфайл!$D$7:$D$4325,F996,техфайл!$E$7:$E$4325,G996,техфайл!$F$7:$F$4325,H996,техфайл!$G$7:$G$4325,L996,техфайл!$A$7:$A$4325,A996,техфайл!$K$7:$K$4325,M996)</f>
        <v>0</v>
      </c>
      <c r="O996" s="43"/>
      <c r="P996" s="56" t="str">
        <f t="shared" si="68"/>
        <v>90607021400023220247</v>
      </c>
    </row>
    <row r="997" spans="1:16" hidden="1" x14ac:dyDescent="0.3">
      <c r="A997" s="82">
        <v>25710369</v>
      </c>
      <c r="B997" s="191"/>
      <c r="C997" s="191"/>
      <c r="D997" s="191"/>
      <c r="E997" s="44">
        <v>906</v>
      </c>
      <c r="F997" s="44" t="s">
        <v>145</v>
      </c>
      <c r="G997" s="62">
        <v>1400023220</v>
      </c>
      <c r="H997" s="56">
        <v>247</v>
      </c>
      <c r="I997" s="56"/>
      <c r="J997" s="57"/>
      <c r="K997" s="57"/>
      <c r="L997" s="56">
        <v>223</v>
      </c>
      <c r="M997" s="89" t="s">
        <v>135</v>
      </c>
      <c r="N997" s="57">
        <f>SUMIFS(техфайл!$H$7:$H$4325,техфайл!$D$7:$D$4325,F997,техфайл!$E$7:$E$4325,G997,техфайл!$F$7:$F$4325,H997,техфайл!$G$7:$G$4325,L997,техфайл!$A$7:$A$4325,A997,техфайл!$K$7:$K$4325,M997)</f>
        <v>0</v>
      </c>
      <c r="O997" s="43"/>
      <c r="P997" s="56" t="str">
        <f t="shared" si="68"/>
        <v>90607021400023220247</v>
      </c>
    </row>
    <row r="998" spans="1:16" hidden="1" x14ac:dyDescent="0.3">
      <c r="A998" s="82">
        <v>25710369</v>
      </c>
      <c r="B998" s="191"/>
      <c r="C998" s="191"/>
      <c r="D998" s="191"/>
      <c r="E998" s="44">
        <v>906</v>
      </c>
      <c r="F998" s="44" t="s">
        <v>145</v>
      </c>
      <c r="G998" s="62">
        <v>1400023220</v>
      </c>
      <c r="H998" s="56">
        <v>244</v>
      </c>
      <c r="I998" s="56"/>
      <c r="J998" s="57"/>
      <c r="K998" s="57"/>
      <c r="L998" s="56">
        <v>225</v>
      </c>
      <c r="M998" s="89" t="s">
        <v>131</v>
      </c>
      <c r="N998" s="57">
        <f>SUMIFS(техфайл!$H$7:$H$4325,техфайл!$D$7:$D$4325,F998,техфайл!$E$7:$E$4325,G998,техфайл!$F$7:$F$4325,H998,техфайл!$G$7:$G$4325,L998,техфайл!$A$7:$A$4325,A998,техфайл!$K$7:$K$4325,M998)</f>
        <v>0</v>
      </c>
      <c r="O998" s="43"/>
      <c r="P998" s="56" t="str">
        <f t="shared" si="68"/>
        <v>90607021400023220244</v>
      </c>
    </row>
    <row r="999" spans="1:16" hidden="1" x14ac:dyDescent="0.3">
      <c r="A999" s="82">
        <v>25710369</v>
      </c>
      <c r="B999" s="191"/>
      <c r="C999" s="191"/>
      <c r="D999" s="191"/>
      <c r="E999" s="44">
        <v>906</v>
      </c>
      <c r="F999" s="44" t="s">
        <v>145</v>
      </c>
      <c r="G999" s="62">
        <v>1400023220</v>
      </c>
      <c r="H999" s="56">
        <v>244</v>
      </c>
      <c r="I999" s="56"/>
      <c r="J999" s="57"/>
      <c r="K999" s="57"/>
      <c r="L999" s="56">
        <v>226</v>
      </c>
      <c r="M999" s="89" t="s">
        <v>137</v>
      </c>
      <c r="N999" s="57">
        <f>SUMIFS(техфайл!$H$7:$H$4325,техфайл!$D$7:$D$4325,F999,техфайл!$E$7:$E$4325,G999,техфайл!$F$7:$F$4325,H999,техфайл!$G$7:$G$4325,L999,техфайл!$A$7:$A$4325,A999,техфайл!$K$7:$K$4325,M999)</f>
        <v>0</v>
      </c>
      <c r="O999" s="43"/>
      <c r="P999" s="56" t="str">
        <f t="shared" si="68"/>
        <v>90607021400023220244</v>
      </c>
    </row>
    <row r="1000" spans="1:16" hidden="1" x14ac:dyDescent="0.3">
      <c r="A1000" s="82">
        <v>25710369</v>
      </c>
      <c r="B1000" s="191"/>
      <c r="C1000" s="191"/>
      <c r="D1000" s="191"/>
      <c r="E1000" s="44">
        <v>906</v>
      </c>
      <c r="F1000" s="44" t="s">
        <v>145</v>
      </c>
      <c r="G1000" s="62">
        <v>1400023220</v>
      </c>
      <c r="H1000" s="56">
        <v>244</v>
      </c>
      <c r="I1000" s="56"/>
      <c r="J1000" s="57"/>
      <c r="K1000" s="57"/>
      <c r="L1000" s="56">
        <v>226</v>
      </c>
      <c r="M1000" s="89" t="s">
        <v>131</v>
      </c>
      <c r="N1000" s="57">
        <f>SUMIFS(техфайл!$H$7:$H$4325,техфайл!$D$7:$D$4325,F1000,техфайл!$E$7:$E$4325,G1000,техфайл!$F$7:$F$4325,H1000,техфайл!$G$7:$G$4325,L1000,техфайл!$A$7:$A$4325,A1000,техфайл!$K$7:$K$4325,M1000)</f>
        <v>0</v>
      </c>
      <c r="O1000" s="43"/>
      <c r="P1000" s="56" t="str">
        <f t="shared" si="68"/>
        <v>90607021400023220244</v>
      </c>
    </row>
    <row r="1001" spans="1:16" hidden="1" x14ac:dyDescent="0.3">
      <c r="A1001" s="82">
        <v>25710369</v>
      </c>
      <c r="B1001" s="191"/>
      <c r="C1001" s="191"/>
      <c r="D1001" s="191"/>
      <c r="E1001" s="44">
        <v>906</v>
      </c>
      <c r="F1001" s="44" t="s">
        <v>145</v>
      </c>
      <c r="G1001" s="62">
        <v>1400023220</v>
      </c>
      <c r="H1001" s="56">
        <v>244</v>
      </c>
      <c r="I1001" s="56"/>
      <c r="J1001" s="57"/>
      <c r="K1001" s="57"/>
      <c r="L1001" s="56">
        <v>310</v>
      </c>
      <c r="M1001" s="89" t="s">
        <v>136</v>
      </c>
      <c r="N1001" s="57">
        <f>SUMIFS(техфайл!$H$7:$H$4325,техфайл!$D$7:$D$4325,F1001,техфайл!$E$7:$E$4325,G1001,техфайл!$F$7:$F$4325,H1001,техфайл!$G$7:$G$4325,L1001,техфайл!$A$7:$A$4325,A1001,техфайл!$K$7:$K$4325,M1001)</f>
        <v>0</v>
      </c>
      <c r="O1001" s="43"/>
      <c r="P1001" s="56" t="str">
        <f t="shared" si="68"/>
        <v>90607021400023220244</v>
      </c>
    </row>
    <row r="1002" spans="1:16" hidden="1" x14ac:dyDescent="0.3">
      <c r="A1002" s="82">
        <v>25710369</v>
      </c>
      <c r="B1002" s="191"/>
      <c r="C1002" s="191"/>
      <c r="D1002" s="191"/>
      <c r="E1002" s="44">
        <v>906</v>
      </c>
      <c r="F1002" s="44" t="s">
        <v>145</v>
      </c>
      <c r="G1002" s="62">
        <v>1400023220</v>
      </c>
      <c r="H1002" s="56">
        <v>244</v>
      </c>
      <c r="I1002" s="56"/>
      <c r="J1002" s="57"/>
      <c r="K1002" s="57"/>
      <c r="L1002" s="56">
        <v>342</v>
      </c>
      <c r="M1002" s="89">
        <v>2230</v>
      </c>
      <c r="N1002" s="57">
        <f>SUMIFS(техфайл!$H$7:$H$4325,техфайл!$D$7:$D$4325,F1002,техфайл!$E$7:$E$4325,G1002,техфайл!$F$7:$F$4325,H1002,техфайл!$G$7:$G$4325,L1002,техфайл!$A$7:$A$4325,A1002,техфайл!$K$7:$K$4325,M1002)</f>
        <v>0</v>
      </c>
      <c r="O1002" s="43"/>
      <c r="P1002" s="56" t="str">
        <f t="shared" ref="P1002" si="70">E1002&amp;F1002&amp;SUBSTITUTE(G1002," ","")&amp;H1002</f>
        <v>90607021400023220244</v>
      </c>
    </row>
    <row r="1003" spans="1:16" hidden="1" x14ac:dyDescent="0.3">
      <c r="A1003" s="82">
        <v>25710369</v>
      </c>
      <c r="B1003" s="191"/>
      <c r="C1003" s="191"/>
      <c r="D1003" s="191"/>
      <c r="E1003" s="44">
        <v>906</v>
      </c>
      <c r="F1003" s="44" t="s">
        <v>145</v>
      </c>
      <c r="G1003" s="62" t="s">
        <v>684</v>
      </c>
      <c r="H1003" s="56">
        <v>244</v>
      </c>
      <c r="I1003" s="56"/>
      <c r="J1003" s="57">
        <f>SUMIFS(техфайл!$H$7:$H$4325,техфайл!$D$7:$D$4325,F1003,техфайл!$E$7:$E$4325,G1003,техфайл!$F$7:$F$4325,H1003,техфайл!$A$7:$A$4325,A1003)</f>
        <v>0</v>
      </c>
      <c r="K1003" s="57"/>
      <c r="L1003" s="56">
        <v>342</v>
      </c>
      <c r="M1003" s="89">
        <v>2230</v>
      </c>
      <c r="N1003" s="57">
        <f>SUMIFS(техфайл!$H$7:$H$4325,техфайл!$D$7:$D$4325,F1003,техфайл!$E$7:$E$4325,G1003,техфайл!$F$7:$F$4325,H1003,техфайл!$G$7:$G$4325,L1003,техфайл!$A$7:$A$4325,A1003,техфайл!$K$7:$K$4325,M1003)</f>
        <v>0</v>
      </c>
      <c r="O1003" s="43"/>
      <c r="P1003" s="56" t="str">
        <f t="shared" si="68"/>
        <v>906070214000R3040244</v>
      </c>
    </row>
    <row r="1004" spans="1:16" hidden="1" x14ac:dyDescent="0.3">
      <c r="A1004" s="82">
        <v>25710369</v>
      </c>
      <c r="B1004" s="191"/>
      <c r="C1004" s="191"/>
      <c r="D1004" s="191"/>
      <c r="E1004" s="44">
        <v>906</v>
      </c>
      <c r="F1004" s="44" t="s">
        <v>145</v>
      </c>
      <c r="G1004" s="62">
        <v>1400023220</v>
      </c>
      <c r="H1004" s="56">
        <v>244</v>
      </c>
      <c r="I1004" s="56"/>
      <c r="J1004" s="57"/>
      <c r="K1004" s="57"/>
      <c r="L1004" s="56">
        <v>344</v>
      </c>
      <c r="M1004" s="89" t="s">
        <v>136</v>
      </c>
      <c r="N1004" s="57">
        <f>SUMIFS(техфайл!$H$7:$H$4325,техфайл!$D$7:$D$4325,F1004,техфайл!$E$7:$E$4325,G1004,техфайл!$F$7:$F$4325,H1004,техфайл!$G$7:$G$4325,L1004,техфайл!$A$7:$A$4325,A1004,техфайл!$K$7:$K$4325,M1004)</f>
        <v>0</v>
      </c>
      <c r="O1004" s="43"/>
      <c r="P1004" s="56" t="str">
        <f t="shared" si="68"/>
        <v>90607021400023220244</v>
      </c>
    </row>
    <row r="1005" spans="1:16" hidden="1" x14ac:dyDescent="0.3">
      <c r="A1005" s="82">
        <v>25710369</v>
      </c>
      <c r="B1005" s="191"/>
      <c r="C1005" s="191"/>
      <c r="D1005" s="191"/>
      <c r="E1005" s="44">
        <v>906</v>
      </c>
      <c r="F1005" s="44" t="s">
        <v>145</v>
      </c>
      <c r="G1005" s="62">
        <v>1400023220</v>
      </c>
      <c r="H1005" s="56">
        <v>244</v>
      </c>
      <c r="I1005" s="56"/>
      <c r="J1005" s="57"/>
      <c r="K1005" s="57"/>
      <c r="L1005" s="56">
        <v>346</v>
      </c>
      <c r="M1005" s="89" t="s">
        <v>136</v>
      </c>
      <c r="N1005" s="57">
        <f>SUMIFS(техфайл!$H$7:$H$4325,техфайл!$D$7:$D$4325,F1005,техфайл!$E$7:$E$4325,G1005,техфайл!$F$7:$F$4325,H1005,техфайл!$G$7:$G$4325,L1005,техфайл!$A$7:$A$4325,A1005,техфайл!$K$7:$K$4325,M1005)</f>
        <v>0</v>
      </c>
      <c r="O1005" s="43"/>
      <c r="P1005" s="56" t="str">
        <f t="shared" si="68"/>
        <v>90607021400023220244</v>
      </c>
    </row>
    <row r="1006" spans="1:16" hidden="1" x14ac:dyDescent="0.3">
      <c r="A1006" s="82">
        <v>25710369</v>
      </c>
      <c r="B1006" s="191"/>
      <c r="C1006" s="191"/>
      <c r="D1006" s="191"/>
      <c r="E1006" s="44">
        <v>906</v>
      </c>
      <c r="F1006" s="44" t="s">
        <v>145</v>
      </c>
      <c r="G1006" s="62">
        <v>1400023220</v>
      </c>
      <c r="H1006" s="56">
        <v>851</v>
      </c>
      <c r="I1006" s="56"/>
      <c r="J1006" s="57">
        <f>SUMIFS(техфайл!$H$7:$H$4325,техфайл!$D$7:$D$4325,F1006,техфайл!$E$7:$E$4325,G1006,техфайл!$F$7:$F$4325,H1006,техфайл!$A$7:$A$4325,A1006)</f>
        <v>0</v>
      </c>
      <c r="K1006" s="57"/>
      <c r="L1006" s="56">
        <v>291</v>
      </c>
      <c r="M1006" s="89" t="s">
        <v>138</v>
      </c>
      <c r="N1006" s="57">
        <f>SUMIFS(техфайл!$H$7:$H$4325,техфайл!$D$7:$D$4325,F1006,техфайл!$E$7:$E$4325,G1006,техфайл!$F$7:$F$4325,H1006,техфайл!$G$7:$G$4325,L1006,техфайл!$A$7:$A$4325,A1006,техфайл!$K$7:$K$4325,M1006)</f>
        <v>0</v>
      </c>
      <c r="O1006" s="43"/>
      <c r="P1006" s="56" t="str">
        <f t="shared" si="68"/>
        <v>90607021400023220851</v>
      </c>
    </row>
    <row r="1007" spans="1:16" hidden="1" x14ac:dyDescent="0.3">
      <c r="A1007" s="82">
        <v>25710369</v>
      </c>
      <c r="B1007" s="191"/>
      <c r="C1007" s="191"/>
      <c r="D1007" s="191"/>
      <c r="E1007" s="44">
        <v>906</v>
      </c>
      <c r="F1007" s="44" t="s">
        <v>174</v>
      </c>
      <c r="G1007" s="62">
        <v>1400005000</v>
      </c>
      <c r="H1007" s="56">
        <v>112</v>
      </c>
      <c r="I1007" s="56"/>
      <c r="J1007" s="57">
        <f>SUMIFS(техфайл!$H$7:$H$4325,техфайл!$D$7:$D$4325,F1007,техфайл!$E$7:$E$4325,G1007,техфайл!$F$7:$F$4325,H1007,техфайл!$A$7:$A$4325,A1007)</f>
        <v>0</v>
      </c>
      <c r="K1007" s="57"/>
      <c r="L1007" s="56">
        <v>212</v>
      </c>
      <c r="M1007" s="89" t="s">
        <v>175</v>
      </c>
      <c r="N1007" s="57">
        <f>SUMIFS(техфайл!$H$7:$H$4325,техфайл!$D$7:$D$4325,F1007,техфайл!$E$7:$E$4325,G1007,техфайл!$F$7:$F$4325,H1007,техфайл!$G$7:$G$4325,L1007,техфайл!$A$7:$A$4325,A1007,техфайл!$K$7:$K$4325,M1007)</f>
        <v>0</v>
      </c>
      <c r="O1007" s="43"/>
      <c r="P1007" s="56" t="str">
        <f t="shared" si="68"/>
        <v>90607051400005000112</v>
      </c>
    </row>
    <row r="1008" spans="1:16" hidden="1" x14ac:dyDescent="0.3">
      <c r="A1008" s="82">
        <v>25710369</v>
      </c>
      <c r="B1008" s="192"/>
      <c r="C1008" s="192"/>
      <c r="D1008" s="192"/>
      <c r="E1008" s="44">
        <v>906</v>
      </c>
      <c r="F1008" s="44" t="s">
        <v>174</v>
      </c>
      <c r="G1008" s="62">
        <v>1400005000</v>
      </c>
      <c r="H1008" s="56">
        <v>244</v>
      </c>
      <c r="I1008" s="56"/>
      <c r="J1008" s="57">
        <f>SUMIFS(техфайл!$H$7:$H$4325,техфайл!$D$7:$D$4325,F1008,техфайл!$E$7:$E$4325,G1008,техфайл!$F$7:$F$4325,H1008,техфайл!$A$7:$A$4325,A1008)</f>
        <v>0</v>
      </c>
      <c r="K1008" s="57"/>
      <c r="L1008" s="56">
        <v>226</v>
      </c>
      <c r="M1008" s="89" t="s">
        <v>175</v>
      </c>
      <c r="N1008" s="57">
        <f>SUMIFS(техфайл!$H$7:$H$4325,техфайл!$D$7:$D$4325,F1008,техфайл!$E$7:$E$4325,G1008,техфайл!$F$7:$F$4325,H1008,техфайл!$G$7:$G$4325,L1008,техфайл!$A$7:$A$4325,A1008,техфайл!$K$7:$K$4325,M1008)</f>
        <v>0</v>
      </c>
      <c r="O1008" s="43"/>
      <c r="P1008" s="56" t="str">
        <f t="shared" si="68"/>
        <v>90607051400005000244</v>
      </c>
    </row>
    <row r="1009" spans="1:16" ht="18.75" customHeight="1" x14ac:dyDescent="0.3">
      <c r="A1009" s="82">
        <v>25707930</v>
      </c>
      <c r="B1009" s="190" t="s">
        <v>640</v>
      </c>
      <c r="C1009" s="190">
        <v>664</v>
      </c>
      <c r="D1009" s="190" t="str">
        <f>VLOOKUP($A1009, Учреждения!$B$4:$F$292, 3, FALSE)</f>
        <v xml:space="preserve">ГБОУ "ШКОЛА № 10 Г.О.ГОРЛОВКА"
</v>
      </c>
      <c r="E1009" s="81" t="s">
        <v>140</v>
      </c>
      <c r="F1009" s="81" t="s">
        <v>140</v>
      </c>
      <c r="G1009" s="81" t="s">
        <v>140</v>
      </c>
      <c r="H1009" s="81" t="s">
        <v>140</v>
      </c>
      <c r="I1009" s="81" t="s">
        <v>140</v>
      </c>
      <c r="J1009" s="81" t="s">
        <v>140</v>
      </c>
      <c r="K1009" s="80">
        <f>SUM(J1010:J1029)</f>
        <v>47680</v>
      </c>
      <c r="L1009" s="56"/>
      <c r="M1009" s="89"/>
      <c r="N1009" s="57"/>
      <c r="O1009" s="43"/>
      <c r="P1009" s="85"/>
    </row>
    <row r="1010" spans="1:16" ht="18.75" hidden="1" customHeight="1" x14ac:dyDescent="0.3">
      <c r="A1010" s="82">
        <v>25707930</v>
      </c>
      <c r="B1010" s="191"/>
      <c r="C1010" s="191"/>
      <c r="D1010" s="191"/>
      <c r="E1010" s="44">
        <v>906</v>
      </c>
      <c r="F1010" s="44" t="s">
        <v>145</v>
      </c>
      <c r="G1010" s="62">
        <v>1400023220</v>
      </c>
      <c r="H1010" s="56">
        <v>612</v>
      </c>
      <c r="I1010" s="56"/>
      <c r="J1010" s="57">
        <f>SUMIFS(техфайл!$H$7:$H$4325,техфайл!$D$7:$D$4325,F1010,техфайл!$E$7:$E$4325,G1010,техфайл!$F$7:$F$4325,H1010,техфайл!$A$7:$A$4325,A1010)</f>
        <v>0</v>
      </c>
      <c r="K1010" s="57"/>
      <c r="L1010" s="56">
        <v>211</v>
      </c>
      <c r="M1010" s="89" t="s">
        <v>172</v>
      </c>
      <c r="N1010" s="57">
        <f>SUMIFS(техфайл!$H$7:$H$4325,техфайл!$D$7:$D$4325,F1010,техфайл!$E$7:$E$4325,G1010,техфайл!$F$7:$F$4325,H1010,техфайл!$G$7:$G$4325,L1010,техфайл!$A$7:$A$4325,A1010,техфайл!$K$7:$K$4325,M1010)+SUMIFS(техфайл!$H$7:$H$4325,техфайл!$D$7:$D$4325,F1010,техфайл!$E$7:$E$4325,G1010,техфайл!$F$7:$F$4325,H1010,техфайл!$G$7:$G$4325,266,техфайл!$A$7:$A$4325,A1010,техфайл!$K$7:$K$4325,M1010)</f>
        <v>0</v>
      </c>
      <c r="O1010" s="43"/>
      <c r="P1010" s="56" t="str">
        <f t="shared" ref="P1010:P1029" si="71">E1010&amp;F1010&amp;SUBSTITUTE(G1010," ","")&amp;H1010</f>
        <v>90607021400023220612</v>
      </c>
    </row>
    <row r="1011" spans="1:16" x14ac:dyDescent="0.3">
      <c r="A1011" s="82">
        <v>25707930</v>
      </c>
      <c r="B1011" s="191"/>
      <c r="C1011" s="191"/>
      <c r="D1011" s="191"/>
      <c r="E1011" s="44">
        <v>906</v>
      </c>
      <c r="F1011" s="44" t="s">
        <v>145</v>
      </c>
      <c r="G1011" s="62" t="s">
        <v>684</v>
      </c>
      <c r="H1011" s="56">
        <v>612</v>
      </c>
      <c r="I1011" s="56"/>
      <c r="J1011" s="57">
        <f>SUMIFS(техфайл!$H$7:$H$4325,техфайл!$D$7:$D$4325,F1011,техфайл!$E$7:$E$4325,G1011,техфайл!$F$7:$F$4325,H1011,техфайл!$A$7:$A$4325,A1011)</f>
        <v>47680</v>
      </c>
      <c r="K1011" s="57"/>
      <c r="L1011" s="56">
        <v>213</v>
      </c>
      <c r="M1011" s="89" t="s">
        <v>173</v>
      </c>
      <c r="N1011" s="57">
        <f>SUMIFS(техфайл!$H$7:$H$4325,техфайл!$D$7:$D$4325,F1011,техфайл!$E$7:$E$4325,G1011,техфайл!$F$7:$F$4325,H1011,техфайл!$G$7:$G$4325,L1011,техфайл!$A$7:$A$4325,A1011,техфайл!$K$7:$K$4325,M1011)</f>
        <v>0</v>
      </c>
      <c r="O1011" s="43"/>
      <c r="P1011" s="56" t="str">
        <f t="shared" si="71"/>
        <v>906070214000R3040612</v>
      </c>
    </row>
    <row r="1012" spans="1:16" ht="18.75" hidden="1" customHeight="1" x14ac:dyDescent="0.3">
      <c r="A1012" s="82">
        <v>25707930</v>
      </c>
      <c r="B1012" s="191"/>
      <c r="C1012" s="191"/>
      <c r="D1012" s="191"/>
      <c r="E1012" s="44">
        <v>906</v>
      </c>
      <c r="F1012" s="44" t="s">
        <v>145</v>
      </c>
      <c r="G1012" s="62" t="s">
        <v>683</v>
      </c>
      <c r="H1012" s="56">
        <v>612</v>
      </c>
      <c r="I1012" s="56"/>
      <c r="J1012" s="57">
        <f>SUMIFS(техфайл!$H$7:$H$4325,техфайл!$D$7:$D$4325,F1012,техфайл!$E$7:$E$4325,G1012,техфайл!$F$7:$F$4325,H1012,техфайл!$A$7:$A$4325,A1012)</f>
        <v>0</v>
      </c>
      <c r="K1012" s="57"/>
      <c r="L1012" s="56">
        <v>211</v>
      </c>
      <c r="M1012" s="89" t="s">
        <v>172</v>
      </c>
      <c r="N1012" s="57">
        <f>SUMIFS(техфайл!$H$7:$H$4325,техфайл!$D$7:$D$4325,F1012,техфайл!$E$7:$E$4325,G1012,техфайл!$F$7:$F$4325,H1012,техфайл!$G$7:$G$4325,L1012,техфайл!$A$7:$A$4325,A1012,техфайл!$K$7:$K$4325,M1012)+SUMIFS(техфайл!$H$7:$H$4325,техфайл!$D$7:$D$4325,F1012,техфайл!$E$7:$E$4325,G1012,техфайл!$F$7:$F$4325,H1012,техфайл!$G$7:$G$4325,266,техфайл!$A$7:$A$4325,A1012,техфайл!$K$7:$K$4325,M1012)</f>
        <v>0</v>
      </c>
      <c r="O1012" s="43"/>
      <c r="P1012" s="56" t="str">
        <f t="shared" ref="P1012:P1013" si="72">E1012&amp;F1012&amp;SUBSTITUTE(G1012," ","")&amp;H1012</f>
        <v>906070214000R3030612</v>
      </c>
    </row>
    <row r="1013" spans="1:16" hidden="1" x14ac:dyDescent="0.3">
      <c r="A1013" s="82">
        <v>25707930</v>
      </c>
      <c r="B1013" s="191"/>
      <c r="C1013" s="191"/>
      <c r="D1013" s="191"/>
      <c r="E1013" s="44">
        <v>906</v>
      </c>
      <c r="F1013" s="44" t="s">
        <v>145</v>
      </c>
      <c r="G1013" s="62" t="s">
        <v>683</v>
      </c>
      <c r="H1013" s="56"/>
      <c r="I1013" s="56"/>
      <c r="J1013" s="57">
        <f>SUMIFS(техфайл!$H$7:$H$4325,техфайл!$D$7:$D$4325,F1013,техфайл!$E$7:$E$4325,G1013,техфайл!$F$7:$F$4325,H1013,техфайл!$A$7:$A$4325,A1013)</f>
        <v>0</v>
      </c>
      <c r="K1013" s="57"/>
      <c r="L1013" s="56">
        <v>213</v>
      </c>
      <c r="M1013" s="89" t="s">
        <v>173</v>
      </c>
      <c r="N1013" s="57">
        <f>SUMIFS(техфайл!$H$7:$H$4325,техфайл!$D$7:$D$4325,F1013,техфайл!$E$7:$E$4325,G1013,техфайл!$F$7:$F$4325,H1013,техфайл!$G$7:$G$4325,L1013,техфайл!$A$7:$A$4325,A1013,техфайл!$K$7:$K$4325,M1013)</f>
        <v>0</v>
      </c>
      <c r="O1013" s="43"/>
      <c r="P1013" s="56" t="str">
        <f t="shared" si="72"/>
        <v>906070214000R3030</v>
      </c>
    </row>
    <row r="1014" spans="1:16" hidden="1" x14ac:dyDescent="0.3">
      <c r="A1014" s="82">
        <v>25707930</v>
      </c>
      <c r="B1014" s="191"/>
      <c r="C1014" s="191"/>
      <c r="D1014" s="191"/>
      <c r="E1014" s="44">
        <v>906</v>
      </c>
      <c r="F1014" s="44" t="s">
        <v>145</v>
      </c>
      <c r="G1014" s="62" t="s">
        <v>685</v>
      </c>
      <c r="H1014" s="56">
        <v>612</v>
      </c>
      <c r="I1014" s="56"/>
      <c r="J1014" s="57">
        <f>SUMIFS(техфайл!$H$7:$H$4325,техфайл!$D$7:$D$4325,F1014,техфайл!$E$7:$E$4325,G1014,техфайл!$F$7:$F$4325,H1014,техфайл!$A$7:$A$4325,A1014)</f>
        <v>0</v>
      </c>
      <c r="K1014" s="57"/>
      <c r="L1014" s="56">
        <v>221</v>
      </c>
      <c r="M1014" s="89" t="s">
        <v>131</v>
      </c>
      <c r="N1014" s="57">
        <f>SUMIFS(техфайл!$H$7:$H$4325,техфайл!$D$7:$D$4325,F1014,техфайл!$E$7:$E$4325,G1014,техфайл!$F$7:$F$4325,H1014,техфайл!$G$7:$G$4325,L1014,техфайл!$A$7:$A$4325,A1014,техфайл!$K$7:$K$4325,M1014)</f>
        <v>0</v>
      </c>
      <c r="O1014" s="43"/>
      <c r="P1014" s="56" t="str">
        <f t="shared" si="71"/>
        <v>906070214000R0500612</v>
      </c>
    </row>
    <row r="1015" spans="1:16" hidden="1" x14ac:dyDescent="0.3">
      <c r="A1015" s="82">
        <v>25707930</v>
      </c>
      <c r="B1015" s="191"/>
      <c r="C1015" s="191"/>
      <c r="D1015" s="191"/>
      <c r="E1015" s="44">
        <v>906</v>
      </c>
      <c r="F1015" s="44" t="s">
        <v>145</v>
      </c>
      <c r="G1015" s="62" t="s">
        <v>685</v>
      </c>
      <c r="H1015" s="56"/>
      <c r="I1015" s="56"/>
      <c r="J1015" s="57">
        <f>SUMIFS(техфайл!$H$7:$H$4325,техфайл!$D$7:$D$4325,F1015,техфайл!$E$7:$E$4325,G1015,техфайл!$F$7:$F$4325,H1015,техфайл!$A$7:$A$4325,A1015)</f>
        <v>0</v>
      </c>
      <c r="K1015" s="57"/>
      <c r="L1015" s="56">
        <v>223</v>
      </c>
      <c r="M1015" s="89" t="s">
        <v>132</v>
      </c>
      <c r="N1015" s="57">
        <f>SUMIFS(техфайл!$H$7:$H$4325,техфайл!$D$7:$D$4325,F1015,техфайл!$E$7:$E$4325,G1015,техфайл!$F$7:$F$4325,H1015,техфайл!$G$7:$G$4325,L1015,техфайл!$A$7:$A$4325,A1015,техфайл!$K$7:$K$4325,M1015)</f>
        <v>0</v>
      </c>
      <c r="O1015" s="43"/>
      <c r="P1015" s="56" t="str">
        <f t="shared" si="71"/>
        <v>906070214000R0500</v>
      </c>
    </row>
    <row r="1016" spans="1:16" hidden="1" x14ac:dyDescent="0.3">
      <c r="A1016" s="82">
        <v>25707930</v>
      </c>
      <c r="B1016" s="191"/>
      <c r="C1016" s="191"/>
      <c r="D1016" s="191"/>
      <c r="E1016" s="44">
        <v>906</v>
      </c>
      <c r="F1016" s="44" t="s">
        <v>145</v>
      </c>
      <c r="G1016" s="62">
        <v>1400023220</v>
      </c>
      <c r="H1016" s="56">
        <v>244</v>
      </c>
      <c r="I1016" s="56"/>
      <c r="J1016" s="57"/>
      <c r="K1016" s="57"/>
      <c r="L1016" s="56">
        <v>223</v>
      </c>
      <c r="M1016" s="89" t="s">
        <v>133</v>
      </c>
      <c r="N1016" s="57">
        <f>SUMIFS(техфайл!$H$7:$H$4325,техфайл!$D$7:$D$4325,F1016,техфайл!$E$7:$E$4325,G1016,техфайл!$F$7:$F$4325,H1016,техфайл!$G$7:$G$4325,L1016,техфайл!$A$7:$A$4325,A1016,техфайл!$K$7:$K$4325,M1016)</f>
        <v>0</v>
      </c>
      <c r="O1016" s="43"/>
      <c r="P1016" s="56" t="str">
        <f t="shared" si="71"/>
        <v>90607021400023220244</v>
      </c>
    </row>
    <row r="1017" spans="1:16" hidden="1" x14ac:dyDescent="0.3">
      <c r="A1017" s="82">
        <v>25707930</v>
      </c>
      <c r="B1017" s="191"/>
      <c r="C1017" s="191"/>
      <c r="D1017" s="191"/>
      <c r="E1017" s="44">
        <v>906</v>
      </c>
      <c r="F1017" s="44" t="s">
        <v>145</v>
      </c>
      <c r="G1017" s="62">
        <v>1400023220</v>
      </c>
      <c r="H1017" s="56">
        <v>247</v>
      </c>
      <c r="I1017" s="56"/>
      <c r="J1017" s="57"/>
      <c r="K1017" s="57"/>
      <c r="L1017" s="56">
        <v>223</v>
      </c>
      <c r="M1017" s="89" t="s">
        <v>134</v>
      </c>
      <c r="N1017" s="57">
        <f>SUMIFS(техфайл!$H$7:$H$4325,техфайл!$D$7:$D$4325,F1017,техфайл!$E$7:$E$4325,G1017,техфайл!$F$7:$F$4325,H1017,техфайл!$G$7:$G$4325,L1017,техфайл!$A$7:$A$4325,A1017,техфайл!$K$7:$K$4325,M1017)</f>
        <v>0</v>
      </c>
      <c r="O1017" s="43"/>
      <c r="P1017" s="56" t="str">
        <f t="shared" si="71"/>
        <v>90607021400023220247</v>
      </c>
    </row>
    <row r="1018" spans="1:16" hidden="1" x14ac:dyDescent="0.3">
      <c r="A1018" s="82">
        <v>25707930</v>
      </c>
      <c r="B1018" s="191"/>
      <c r="C1018" s="191"/>
      <c r="D1018" s="191"/>
      <c r="E1018" s="44">
        <v>906</v>
      </c>
      <c r="F1018" s="44" t="s">
        <v>145</v>
      </c>
      <c r="G1018" s="62">
        <v>1400023220</v>
      </c>
      <c r="H1018" s="56">
        <v>247</v>
      </c>
      <c r="I1018" s="56"/>
      <c r="J1018" s="57"/>
      <c r="K1018" s="57"/>
      <c r="L1018" s="56">
        <v>223</v>
      </c>
      <c r="M1018" s="89" t="s">
        <v>135</v>
      </c>
      <c r="N1018" s="57">
        <f>SUMIFS(техфайл!$H$7:$H$4325,техфайл!$D$7:$D$4325,F1018,техфайл!$E$7:$E$4325,G1018,техфайл!$F$7:$F$4325,H1018,техфайл!$G$7:$G$4325,L1018,техфайл!$A$7:$A$4325,A1018,техфайл!$K$7:$K$4325,M1018)</f>
        <v>0</v>
      </c>
      <c r="O1018" s="43"/>
      <c r="P1018" s="56" t="str">
        <f t="shared" si="71"/>
        <v>90607021400023220247</v>
      </c>
    </row>
    <row r="1019" spans="1:16" hidden="1" x14ac:dyDescent="0.3">
      <c r="A1019" s="82">
        <v>25707930</v>
      </c>
      <c r="B1019" s="191"/>
      <c r="C1019" s="191"/>
      <c r="D1019" s="191"/>
      <c r="E1019" s="44">
        <v>906</v>
      </c>
      <c r="F1019" s="44" t="s">
        <v>145</v>
      </c>
      <c r="G1019" s="62">
        <v>1400023220</v>
      </c>
      <c r="H1019" s="56">
        <v>244</v>
      </c>
      <c r="I1019" s="56"/>
      <c r="J1019" s="57"/>
      <c r="K1019" s="57"/>
      <c r="L1019" s="56">
        <v>225</v>
      </c>
      <c r="M1019" s="89" t="s">
        <v>131</v>
      </c>
      <c r="N1019" s="57">
        <f>SUMIFS(техфайл!$H$7:$H$4325,техфайл!$D$7:$D$4325,F1019,техфайл!$E$7:$E$4325,G1019,техфайл!$F$7:$F$4325,H1019,техфайл!$G$7:$G$4325,L1019,техфайл!$A$7:$A$4325,A1019,техфайл!$K$7:$K$4325,M1019)</f>
        <v>0</v>
      </c>
      <c r="O1019" s="43"/>
      <c r="P1019" s="56" t="str">
        <f t="shared" si="71"/>
        <v>90607021400023220244</v>
      </c>
    </row>
    <row r="1020" spans="1:16" hidden="1" x14ac:dyDescent="0.3">
      <c r="A1020" s="82">
        <v>25707930</v>
      </c>
      <c r="B1020" s="191"/>
      <c r="C1020" s="191"/>
      <c r="D1020" s="191"/>
      <c r="E1020" s="44">
        <v>906</v>
      </c>
      <c r="F1020" s="44" t="s">
        <v>145</v>
      </c>
      <c r="G1020" s="62">
        <v>1400023220</v>
      </c>
      <c r="H1020" s="56">
        <v>244</v>
      </c>
      <c r="I1020" s="56"/>
      <c r="J1020" s="57"/>
      <c r="K1020" s="57"/>
      <c r="L1020" s="56">
        <v>226</v>
      </c>
      <c r="M1020" s="89" t="s">
        <v>137</v>
      </c>
      <c r="N1020" s="57">
        <f>SUMIFS(техфайл!$H$7:$H$4325,техфайл!$D$7:$D$4325,F1020,техфайл!$E$7:$E$4325,G1020,техфайл!$F$7:$F$4325,H1020,техфайл!$G$7:$G$4325,L1020,техфайл!$A$7:$A$4325,A1020,техфайл!$K$7:$K$4325,M1020)</f>
        <v>0</v>
      </c>
      <c r="O1020" s="43"/>
      <c r="P1020" s="56" t="str">
        <f t="shared" si="71"/>
        <v>90607021400023220244</v>
      </c>
    </row>
    <row r="1021" spans="1:16" hidden="1" x14ac:dyDescent="0.3">
      <c r="A1021" s="82">
        <v>25707930</v>
      </c>
      <c r="B1021" s="191"/>
      <c r="C1021" s="191"/>
      <c r="D1021" s="191"/>
      <c r="E1021" s="44">
        <v>906</v>
      </c>
      <c r="F1021" s="44" t="s">
        <v>145</v>
      </c>
      <c r="G1021" s="62">
        <v>1400023220</v>
      </c>
      <c r="H1021" s="56">
        <v>244</v>
      </c>
      <c r="I1021" s="56"/>
      <c r="J1021" s="57"/>
      <c r="K1021" s="57"/>
      <c r="L1021" s="56">
        <v>226</v>
      </c>
      <c r="M1021" s="89" t="s">
        <v>131</v>
      </c>
      <c r="N1021" s="57">
        <f>SUMIFS(техфайл!$H$7:$H$4325,техфайл!$D$7:$D$4325,F1021,техфайл!$E$7:$E$4325,G1021,техфайл!$F$7:$F$4325,H1021,техфайл!$G$7:$G$4325,L1021,техфайл!$A$7:$A$4325,A1021,техфайл!$K$7:$K$4325,M1021)</f>
        <v>0</v>
      </c>
      <c r="O1021" s="43"/>
      <c r="P1021" s="56" t="str">
        <f t="shared" si="71"/>
        <v>90607021400023220244</v>
      </c>
    </row>
    <row r="1022" spans="1:16" hidden="1" x14ac:dyDescent="0.3">
      <c r="A1022" s="82">
        <v>25707930</v>
      </c>
      <c r="B1022" s="191"/>
      <c r="C1022" s="191"/>
      <c r="D1022" s="191"/>
      <c r="E1022" s="44">
        <v>906</v>
      </c>
      <c r="F1022" s="44" t="s">
        <v>145</v>
      </c>
      <c r="G1022" s="62">
        <v>1400023220</v>
      </c>
      <c r="H1022" s="56">
        <v>244</v>
      </c>
      <c r="I1022" s="56"/>
      <c r="J1022" s="57"/>
      <c r="K1022" s="57"/>
      <c r="L1022" s="56">
        <v>310</v>
      </c>
      <c r="M1022" s="89" t="s">
        <v>136</v>
      </c>
      <c r="N1022" s="57">
        <f>SUMIFS(техфайл!$H$7:$H$4325,техфайл!$D$7:$D$4325,F1022,техфайл!$E$7:$E$4325,G1022,техфайл!$F$7:$F$4325,H1022,техфайл!$G$7:$G$4325,L1022,техфайл!$A$7:$A$4325,A1022,техфайл!$K$7:$K$4325,M1022)</f>
        <v>0</v>
      </c>
      <c r="O1022" s="43"/>
      <c r="P1022" s="56" t="str">
        <f t="shared" si="71"/>
        <v>90607021400023220244</v>
      </c>
    </row>
    <row r="1023" spans="1:16" hidden="1" x14ac:dyDescent="0.3">
      <c r="A1023" s="82">
        <v>25707930</v>
      </c>
      <c r="B1023" s="191"/>
      <c r="C1023" s="191"/>
      <c r="D1023" s="191"/>
      <c r="E1023" s="44">
        <v>906</v>
      </c>
      <c r="F1023" s="44" t="s">
        <v>145</v>
      </c>
      <c r="G1023" s="62">
        <v>1400023220</v>
      </c>
      <c r="H1023" s="56">
        <v>244</v>
      </c>
      <c r="I1023" s="56"/>
      <c r="J1023" s="57"/>
      <c r="K1023" s="57"/>
      <c r="L1023" s="56">
        <v>342</v>
      </c>
      <c r="M1023" s="89">
        <v>2230</v>
      </c>
      <c r="N1023" s="57">
        <f>SUMIFS(техфайл!$H$7:$H$4325,техфайл!$D$7:$D$4325,F1023,техфайл!$E$7:$E$4325,G1023,техфайл!$F$7:$F$4325,H1023,техфайл!$G$7:$G$4325,L1023,техфайл!$A$7:$A$4325,A1023,техфайл!$K$7:$K$4325,M1023)</f>
        <v>0</v>
      </c>
      <c r="O1023" s="43"/>
      <c r="P1023" s="56" t="str">
        <f t="shared" ref="P1023" si="73">E1023&amp;F1023&amp;SUBSTITUTE(G1023," ","")&amp;H1023</f>
        <v>90607021400023220244</v>
      </c>
    </row>
    <row r="1024" spans="1:16" hidden="1" x14ac:dyDescent="0.3">
      <c r="A1024" s="82">
        <v>25707930</v>
      </c>
      <c r="B1024" s="191"/>
      <c r="C1024" s="191"/>
      <c r="D1024" s="191"/>
      <c r="E1024" s="44">
        <v>906</v>
      </c>
      <c r="F1024" s="44" t="s">
        <v>145</v>
      </c>
      <c r="G1024" s="62" t="s">
        <v>684</v>
      </c>
      <c r="H1024" s="56">
        <v>244</v>
      </c>
      <c r="I1024" s="56"/>
      <c r="J1024" s="57">
        <f>SUMIFS(техфайл!$H$7:$H$4325,техфайл!$D$7:$D$4325,F1024,техфайл!$E$7:$E$4325,G1024,техфайл!$F$7:$F$4325,H1024,техфайл!$A$7:$A$4325,A1024)</f>
        <v>0</v>
      </c>
      <c r="K1024" s="57"/>
      <c r="L1024" s="56">
        <v>342</v>
      </c>
      <c r="M1024" s="89">
        <v>2230</v>
      </c>
      <c r="N1024" s="57">
        <f>SUMIFS(техфайл!$H$7:$H$4325,техфайл!$D$7:$D$4325,F1024,техфайл!$E$7:$E$4325,G1024,техфайл!$F$7:$F$4325,H1024,техфайл!$G$7:$G$4325,L1024,техфайл!$A$7:$A$4325,A1024,техфайл!$K$7:$K$4325,M1024)</f>
        <v>0</v>
      </c>
      <c r="O1024" s="43"/>
      <c r="P1024" s="56" t="str">
        <f t="shared" si="71"/>
        <v>906070214000R3040244</v>
      </c>
    </row>
    <row r="1025" spans="1:16" hidden="1" x14ac:dyDescent="0.3">
      <c r="A1025" s="82">
        <v>25707930</v>
      </c>
      <c r="B1025" s="191"/>
      <c r="C1025" s="191"/>
      <c r="D1025" s="191"/>
      <c r="E1025" s="44">
        <v>906</v>
      </c>
      <c r="F1025" s="44" t="s">
        <v>145</v>
      </c>
      <c r="G1025" s="62">
        <v>1400023220</v>
      </c>
      <c r="H1025" s="56">
        <v>244</v>
      </c>
      <c r="I1025" s="56"/>
      <c r="J1025" s="57"/>
      <c r="K1025" s="57"/>
      <c r="L1025" s="56">
        <v>344</v>
      </c>
      <c r="M1025" s="89" t="s">
        <v>136</v>
      </c>
      <c r="N1025" s="57">
        <f>SUMIFS(техфайл!$H$7:$H$4325,техфайл!$D$7:$D$4325,F1025,техфайл!$E$7:$E$4325,G1025,техфайл!$F$7:$F$4325,H1025,техфайл!$G$7:$G$4325,L1025,техфайл!$A$7:$A$4325,A1025,техфайл!$K$7:$K$4325,M1025)</f>
        <v>0</v>
      </c>
      <c r="O1025" s="43"/>
      <c r="P1025" s="56" t="str">
        <f t="shared" si="71"/>
        <v>90607021400023220244</v>
      </c>
    </row>
    <row r="1026" spans="1:16" hidden="1" x14ac:dyDescent="0.3">
      <c r="A1026" s="82">
        <v>25707930</v>
      </c>
      <c r="B1026" s="191"/>
      <c r="C1026" s="191"/>
      <c r="D1026" s="191"/>
      <c r="E1026" s="44">
        <v>906</v>
      </c>
      <c r="F1026" s="44" t="s">
        <v>145</v>
      </c>
      <c r="G1026" s="62">
        <v>1400023220</v>
      </c>
      <c r="H1026" s="56">
        <v>244</v>
      </c>
      <c r="I1026" s="56"/>
      <c r="J1026" s="57"/>
      <c r="K1026" s="57"/>
      <c r="L1026" s="56">
        <v>346</v>
      </c>
      <c r="M1026" s="89" t="s">
        <v>136</v>
      </c>
      <c r="N1026" s="57">
        <f>SUMIFS(техфайл!$H$7:$H$4325,техфайл!$D$7:$D$4325,F1026,техфайл!$E$7:$E$4325,G1026,техфайл!$F$7:$F$4325,H1026,техфайл!$G$7:$G$4325,L1026,техфайл!$A$7:$A$4325,A1026,техфайл!$K$7:$K$4325,M1026)</f>
        <v>0</v>
      </c>
      <c r="O1026" s="43"/>
      <c r="P1026" s="56" t="str">
        <f t="shared" si="71"/>
        <v>90607021400023220244</v>
      </c>
    </row>
    <row r="1027" spans="1:16" hidden="1" x14ac:dyDescent="0.3">
      <c r="A1027" s="82">
        <v>25707930</v>
      </c>
      <c r="B1027" s="191"/>
      <c r="C1027" s="191"/>
      <c r="D1027" s="191"/>
      <c r="E1027" s="44">
        <v>906</v>
      </c>
      <c r="F1027" s="44" t="s">
        <v>145</v>
      </c>
      <c r="G1027" s="62">
        <v>1400023220</v>
      </c>
      <c r="H1027" s="56">
        <v>851</v>
      </c>
      <c r="I1027" s="56"/>
      <c r="J1027" s="57">
        <f>SUMIFS(техфайл!$H$7:$H$4325,техфайл!$D$7:$D$4325,F1027,техфайл!$E$7:$E$4325,G1027,техфайл!$F$7:$F$4325,H1027,техфайл!$A$7:$A$4325,A1027)</f>
        <v>0</v>
      </c>
      <c r="K1027" s="57"/>
      <c r="L1027" s="56">
        <v>291</v>
      </c>
      <c r="M1027" s="89" t="s">
        <v>138</v>
      </c>
      <c r="N1027" s="57">
        <f>SUMIFS(техфайл!$H$7:$H$4325,техфайл!$D$7:$D$4325,F1027,техфайл!$E$7:$E$4325,G1027,техфайл!$F$7:$F$4325,H1027,техфайл!$G$7:$G$4325,L1027,техфайл!$A$7:$A$4325,A1027,техфайл!$K$7:$K$4325,M1027)</f>
        <v>0</v>
      </c>
      <c r="O1027" s="43"/>
      <c r="P1027" s="56" t="str">
        <f t="shared" si="71"/>
        <v>90607021400023220851</v>
      </c>
    </row>
    <row r="1028" spans="1:16" hidden="1" x14ac:dyDescent="0.3">
      <c r="A1028" s="82">
        <v>25707930</v>
      </c>
      <c r="B1028" s="191"/>
      <c r="C1028" s="191"/>
      <c r="D1028" s="191"/>
      <c r="E1028" s="44">
        <v>906</v>
      </c>
      <c r="F1028" s="44" t="s">
        <v>174</v>
      </c>
      <c r="G1028" s="62">
        <v>1400005000</v>
      </c>
      <c r="H1028" s="56">
        <v>112</v>
      </c>
      <c r="I1028" s="56"/>
      <c r="J1028" s="57">
        <f>SUMIFS(техфайл!$H$7:$H$4325,техфайл!$D$7:$D$4325,F1028,техфайл!$E$7:$E$4325,G1028,техфайл!$F$7:$F$4325,H1028,техфайл!$A$7:$A$4325,A1028)</f>
        <v>0</v>
      </c>
      <c r="K1028" s="57"/>
      <c r="L1028" s="56">
        <v>212</v>
      </c>
      <c r="M1028" s="89" t="s">
        <v>175</v>
      </c>
      <c r="N1028" s="57">
        <f>SUMIFS(техфайл!$H$7:$H$4325,техфайл!$D$7:$D$4325,F1028,техфайл!$E$7:$E$4325,G1028,техфайл!$F$7:$F$4325,H1028,техфайл!$G$7:$G$4325,L1028,техфайл!$A$7:$A$4325,A1028,техфайл!$K$7:$K$4325,M1028)</f>
        <v>0</v>
      </c>
      <c r="O1028" s="43"/>
      <c r="P1028" s="56" t="str">
        <f t="shared" si="71"/>
        <v>90607051400005000112</v>
      </c>
    </row>
    <row r="1029" spans="1:16" hidden="1" x14ac:dyDescent="0.3">
      <c r="A1029" s="82">
        <v>25707930</v>
      </c>
      <c r="B1029" s="192"/>
      <c r="C1029" s="192"/>
      <c r="D1029" s="192"/>
      <c r="E1029" s="44">
        <v>906</v>
      </c>
      <c r="F1029" s="44" t="s">
        <v>174</v>
      </c>
      <c r="G1029" s="62">
        <v>1400005000</v>
      </c>
      <c r="H1029" s="56">
        <v>244</v>
      </c>
      <c r="I1029" s="56"/>
      <c r="J1029" s="57">
        <f>SUMIFS(техфайл!$H$7:$H$4325,техфайл!$D$7:$D$4325,F1029,техфайл!$E$7:$E$4325,G1029,техфайл!$F$7:$F$4325,H1029,техфайл!$A$7:$A$4325,A1029)</f>
        <v>0</v>
      </c>
      <c r="K1029" s="57"/>
      <c r="L1029" s="56">
        <v>226</v>
      </c>
      <c r="M1029" s="89" t="s">
        <v>175</v>
      </c>
      <c r="N1029" s="57">
        <f>SUMIFS(техфайл!$H$7:$H$4325,техфайл!$D$7:$D$4325,F1029,техфайл!$E$7:$E$4325,G1029,техфайл!$F$7:$F$4325,H1029,техфайл!$G$7:$G$4325,L1029,техфайл!$A$7:$A$4325,A1029,техфайл!$K$7:$K$4325,M1029)</f>
        <v>0</v>
      </c>
      <c r="O1029" s="43"/>
      <c r="P1029" s="56" t="str">
        <f t="shared" si="71"/>
        <v>90607051400005000244</v>
      </c>
    </row>
    <row r="1030" spans="1:16" ht="18.75" customHeight="1" x14ac:dyDescent="0.3">
      <c r="A1030" s="82">
        <v>25710665</v>
      </c>
      <c r="B1030" s="190" t="s">
        <v>641</v>
      </c>
      <c r="C1030" s="190">
        <v>665</v>
      </c>
      <c r="D1030" s="190" t="str">
        <f>VLOOKUP($A1030, Учреждения!$B$4:$F$292, 3, FALSE)</f>
        <v>ГБОУ "ШКОЛА №12 Г. О. ГОРЛОВКА"</v>
      </c>
      <c r="E1030" s="81" t="s">
        <v>140</v>
      </c>
      <c r="F1030" s="81" t="s">
        <v>140</v>
      </c>
      <c r="G1030" s="81" t="s">
        <v>140</v>
      </c>
      <c r="H1030" s="81" t="s">
        <v>140</v>
      </c>
      <c r="I1030" s="81" t="s">
        <v>140</v>
      </c>
      <c r="J1030" s="81" t="s">
        <v>140</v>
      </c>
      <c r="K1030" s="80">
        <f>SUM(J1031:J1050)</f>
        <v>172840</v>
      </c>
      <c r="L1030" s="56"/>
      <c r="M1030" s="89"/>
      <c r="N1030" s="57"/>
      <c r="O1030" s="43"/>
      <c r="P1030" s="85"/>
    </row>
    <row r="1031" spans="1:16" ht="18.75" hidden="1" customHeight="1" x14ac:dyDescent="0.3">
      <c r="A1031" s="82">
        <v>25710665</v>
      </c>
      <c r="B1031" s="191"/>
      <c r="C1031" s="191"/>
      <c r="D1031" s="191"/>
      <c r="E1031" s="44">
        <v>906</v>
      </c>
      <c r="F1031" s="44" t="s">
        <v>145</v>
      </c>
      <c r="G1031" s="62">
        <v>1400023220</v>
      </c>
      <c r="H1031" s="56">
        <v>612</v>
      </c>
      <c r="I1031" s="56"/>
      <c r="J1031" s="57">
        <f>SUMIFS(техфайл!$H$7:$H$4325,техфайл!$D$7:$D$4325,F1031,техфайл!$E$7:$E$4325,G1031,техфайл!$F$7:$F$4325,H1031,техфайл!$A$7:$A$4325,A1031)</f>
        <v>0</v>
      </c>
      <c r="K1031" s="57"/>
      <c r="L1031" s="56">
        <v>211</v>
      </c>
      <c r="M1031" s="89" t="s">
        <v>172</v>
      </c>
      <c r="N1031" s="57">
        <f>SUMIFS(техфайл!$H$7:$H$4325,техфайл!$D$7:$D$4325,F1031,техфайл!$E$7:$E$4325,G1031,техфайл!$F$7:$F$4325,H1031,техфайл!$G$7:$G$4325,L1031,техфайл!$A$7:$A$4325,A1031,техфайл!$K$7:$K$4325,M1031)+SUMIFS(техфайл!$H$7:$H$4325,техфайл!$D$7:$D$4325,F1031,техфайл!$E$7:$E$4325,G1031,техфайл!$F$7:$F$4325,H1031,техфайл!$G$7:$G$4325,266,техфайл!$A$7:$A$4325,A1031,техфайл!$K$7:$K$4325,M1031)</f>
        <v>0</v>
      </c>
      <c r="O1031" s="43"/>
      <c r="P1031" s="56" t="str">
        <f t="shared" ref="P1031:P1050" si="74">E1031&amp;F1031&amp;SUBSTITUTE(G1031," ","")&amp;H1031</f>
        <v>90607021400023220612</v>
      </c>
    </row>
    <row r="1032" spans="1:16" x14ac:dyDescent="0.3">
      <c r="A1032" s="82">
        <v>25710665</v>
      </c>
      <c r="B1032" s="191"/>
      <c r="C1032" s="191"/>
      <c r="D1032" s="191"/>
      <c r="E1032" s="44">
        <v>906</v>
      </c>
      <c r="F1032" s="44" t="s">
        <v>145</v>
      </c>
      <c r="G1032" s="62" t="s">
        <v>684</v>
      </c>
      <c r="H1032" s="56">
        <v>612</v>
      </c>
      <c r="I1032" s="56"/>
      <c r="J1032" s="57">
        <f>SUMIFS(техфайл!$H$7:$H$4325,техфайл!$D$7:$D$4325,F1032,техфайл!$E$7:$E$4325,G1032,техфайл!$F$7:$F$4325,H1032,техфайл!$A$7:$A$4325,A1032)</f>
        <v>172840</v>
      </c>
      <c r="K1032" s="57"/>
      <c r="L1032" s="56">
        <v>213</v>
      </c>
      <c r="M1032" s="89" t="s">
        <v>173</v>
      </c>
      <c r="N1032" s="57">
        <f>SUMIFS(техфайл!$H$7:$H$4325,техфайл!$D$7:$D$4325,F1032,техфайл!$E$7:$E$4325,G1032,техфайл!$F$7:$F$4325,H1032,техфайл!$G$7:$G$4325,L1032,техфайл!$A$7:$A$4325,A1032,техфайл!$K$7:$K$4325,M1032)</f>
        <v>0</v>
      </c>
      <c r="O1032" s="43"/>
      <c r="P1032" s="56" t="str">
        <f t="shared" si="74"/>
        <v>906070214000R3040612</v>
      </c>
    </row>
    <row r="1033" spans="1:16" ht="18.75" hidden="1" customHeight="1" x14ac:dyDescent="0.3">
      <c r="A1033" s="82">
        <v>25710665</v>
      </c>
      <c r="B1033" s="191"/>
      <c r="C1033" s="191"/>
      <c r="D1033" s="191"/>
      <c r="E1033" s="44">
        <v>906</v>
      </c>
      <c r="F1033" s="44" t="s">
        <v>145</v>
      </c>
      <c r="G1033" s="62" t="s">
        <v>683</v>
      </c>
      <c r="H1033" s="56">
        <v>612</v>
      </c>
      <c r="I1033" s="56"/>
      <c r="J1033" s="57">
        <f>SUMIFS(техфайл!$H$7:$H$4325,техфайл!$D$7:$D$4325,F1033,техфайл!$E$7:$E$4325,G1033,техфайл!$F$7:$F$4325,H1033,техфайл!$A$7:$A$4325,A1033)</f>
        <v>0</v>
      </c>
      <c r="K1033" s="57"/>
      <c r="L1033" s="56">
        <v>211</v>
      </c>
      <c r="M1033" s="89" t="s">
        <v>172</v>
      </c>
      <c r="N1033" s="57">
        <f>SUMIFS(техфайл!$H$7:$H$4325,техфайл!$D$7:$D$4325,F1033,техфайл!$E$7:$E$4325,G1033,техфайл!$F$7:$F$4325,H1033,техфайл!$G$7:$G$4325,L1033,техфайл!$A$7:$A$4325,A1033,техфайл!$K$7:$K$4325,M1033)+SUMIFS(техфайл!$H$7:$H$4325,техфайл!$D$7:$D$4325,F1033,техфайл!$E$7:$E$4325,G1033,техфайл!$F$7:$F$4325,H1033,техфайл!$G$7:$G$4325,266,техфайл!$A$7:$A$4325,A1033,техфайл!$K$7:$K$4325,M1033)</f>
        <v>0</v>
      </c>
      <c r="O1033" s="43"/>
      <c r="P1033" s="56" t="str">
        <f t="shared" ref="P1033:P1034" si="75">E1033&amp;F1033&amp;SUBSTITUTE(G1033," ","")&amp;H1033</f>
        <v>906070214000R3030612</v>
      </c>
    </row>
    <row r="1034" spans="1:16" hidden="1" x14ac:dyDescent="0.3">
      <c r="A1034" s="82">
        <v>25710665</v>
      </c>
      <c r="B1034" s="191"/>
      <c r="C1034" s="191"/>
      <c r="D1034" s="191"/>
      <c r="E1034" s="44">
        <v>906</v>
      </c>
      <c r="F1034" s="44" t="s">
        <v>145</v>
      </c>
      <c r="G1034" s="62" t="s">
        <v>683</v>
      </c>
      <c r="H1034" s="56"/>
      <c r="I1034" s="56"/>
      <c r="J1034" s="57">
        <f>SUMIFS(техфайл!$H$7:$H$4325,техфайл!$D$7:$D$4325,F1034,техфайл!$E$7:$E$4325,G1034,техфайл!$F$7:$F$4325,H1034,техфайл!$A$7:$A$4325,A1034)</f>
        <v>0</v>
      </c>
      <c r="K1034" s="57"/>
      <c r="L1034" s="56">
        <v>213</v>
      </c>
      <c r="M1034" s="89" t="s">
        <v>173</v>
      </c>
      <c r="N1034" s="57">
        <f>SUMIFS(техфайл!$H$7:$H$4325,техфайл!$D$7:$D$4325,F1034,техфайл!$E$7:$E$4325,G1034,техфайл!$F$7:$F$4325,H1034,техфайл!$G$7:$G$4325,L1034,техфайл!$A$7:$A$4325,A1034,техфайл!$K$7:$K$4325,M1034)</f>
        <v>0</v>
      </c>
      <c r="O1034" s="43"/>
      <c r="P1034" s="56" t="str">
        <f t="shared" si="75"/>
        <v>906070214000R3030</v>
      </c>
    </row>
    <row r="1035" spans="1:16" hidden="1" x14ac:dyDescent="0.3">
      <c r="A1035" s="82">
        <v>25710665</v>
      </c>
      <c r="B1035" s="191"/>
      <c r="C1035" s="191"/>
      <c r="D1035" s="191"/>
      <c r="E1035" s="44">
        <v>906</v>
      </c>
      <c r="F1035" s="44" t="s">
        <v>145</v>
      </c>
      <c r="G1035" s="62" t="s">
        <v>685</v>
      </c>
      <c r="H1035" s="56">
        <v>612</v>
      </c>
      <c r="I1035" s="56"/>
      <c r="J1035" s="57">
        <f>SUMIFS(техфайл!$H$7:$H$4325,техфайл!$D$7:$D$4325,F1035,техфайл!$E$7:$E$4325,G1035,техфайл!$F$7:$F$4325,H1035,техфайл!$A$7:$A$4325,A1035)</f>
        <v>0</v>
      </c>
      <c r="K1035" s="57"/>
      <c r="L1035" s="56">
        <v>221</v>
      </c>
      <c r="M1035" s="89" t="s">
        <v>131</v>
      </c>
      <c r="N1035" s="57">
        <f>SUMIFS(техфайл!$H$7:$H$4325,техфайл!$D$7:$D$4325,F1035,техфайл!$E$7:$E$4325,G1035,техфайл!$F$7:$F$4325,H1035,техфайл!$G$7:$G$4325,L1035,техфайл!$A$7:$A$4325,A1035,техфайл!$K$7:$K$4325,M1035)</f>
        <v>0</v>
      </c>
      <c r="O1035" s="43"/>
      <c r="P1035" s="56" t="str">
        <f t="shared" si="74"/>
        <v>906070214000R0500612</v>
      </c>
    </row>
    <row r="1036" spans="1:16" hidden="1" x14ac:dyDescent="0.3">
      <c r="A1036" s="82">
        <v>25710665</v>
      </c>
      <c r="B1036" s="191"/>
      <c r="C1036" s="191"/>
      <c r="D1036" s="191"/>
      <c r="E1036" s="44">
        <v>906</v>
      </c>
      <c r="F1036" s="44" t="s">
        <v>145</v>
      </c>
      <c r="G1036" s="62" t="s">
        <v>685</v>
      </c>
      <c r="H1036" s="56"/>
      <c r="I1036" s="56"/>
      <c r="J1036" s="57">
        <f>SUMIFS(техфайл!$H$7:$H$4325,техфайл!$D$7:$D$4325,F1036,техфайл!$E$7:$E$4325,G1036,техфайл!$F$7:$F$4325,H1036,техфайл!$A$7:$A$4325,A1036)</f>
        <v>0</v>
      </c>
      <c r="K1036" s="57"/>
      <c r="L1036" s="56">
        <v>223</v>
      </c>
      <c r="M1036" s="89" t="s">
        <v>132</v>
      </c>
      <c r="N1036" s="57">
        <f>SUMIFS(техфайл!$H$7:$H$4325,техфайл!$D$7:$D$4325,F1036,техфайл!$E$7:$E$4325,G1036,техфайл!$F$7:$F$4325,H1036,техфайл!$G$7:$G$4325,L1036,техфайл!$A$7:$A$4325,A1036,техфайл!$K$7:$K$4325,M1036)</f>
        <v>0</v>
      </c>
      <c r="O1036" s="43"/>
      <c r="P1036" s="56" t="str">
        <f t="shared" si="74"/>
        <v>906070214000R0500</v>
      </c>
    </row>
    <row r="1037" spans="1:16" hidden="1" x14ac:dyDescent="0.3">
      <c r="A1037" s="82">
        <v>25710665</v>
      </c>
      <c r="B1037" s="191"/>
      <c r="C1037" s="191"/>
      <c r="D1037" s="191"/>
      <c r="E1037" s="44">
        <v>906</v>
      </c>
      <c r="F1037" s="44" t="s">
        <v>145</v>
      </c>
      <c r="G1037" s="62">
        <v>1400023220</v>
      </c>
      <c r="H1037" s="56">
        <v>244</v>
      </c>
      <c r="I1037" s="56"/>
      <c r="J1037" s="57"/>
      <c r="K1037" s="57"/>
      <c r="L1037" s="56">
        <v>223</v>
      </c>
      <c r="M1037" s="89" t="s">
        <v>133</v>
      </c>
      <c r="N1037" s="57">
        <f>SUMIFS(техфайл!$H$7:$H$4325,техфайл!$D$7:$D$4325,F1037,техфайл!$E$7:$E$4325,G1037,техфайл!$F$7:$F$4325,H1037,техфайл!$G$7:$G$4325,L1037,техфайл!$A$7:$A$4325,A1037,техфайл!$K$7:$K$4325,M1037)</f>
        <v>0</v>
      </c>
      <c r="O1037" s="43"/>
      <c r="P1037" s="56" t="str">
        <f t="shared" si="74"/>
        <v>90607021400023220244</v>
      </c>
    </row>
    <row r="1038" spans="1:16" hidden="1" x14ac:dyDescent="0.3">
      <c r="A1038" s="82">
        <v>25710665</v>
      </c>
      <c r="B1038" s="191"/>
      <c r="C1038" s="191"/>
      <c r="D1038" s="191"/>
      <c r="E1038" s="44">
        <v>906</v>
      </c>
      <c r="F1038" s="44" t="s">
        <v>145</v>
      </c>
      <c r="G1038" s="62">
        <v>1400023220</v>
      </c>
      <c r="H1038" s="56">
        <v>247</v>
      </c>
      <c r="I1038" s="56"/>
      <c r="J1038" s="57"/>
      <c r="K1038" s="57"/>
      <c r="L1038" s="56">
        <v>223</v>
      </c>
      <c r="M1038" s="89" t="s">
        <v>134</v>
      </c>
      <c r="N1038" s="57">
        <f>SUMIFS(техфайл!$H$7:$H$4325,техфайл!$D$7:$D$4325,F1038,техфайл!$E$7:$E$4325,G1038,техфайл!$F$7:$F$4325,H1038,техфайл!$G$7:$G$4325,L1038,техфайл!$A$7:$A$4325,A1038,техфайл!$K$7:$K$4325,M1038)</f>
        <v>0</v>
      </c>
      <c r="O1038" s="43"/>
      <c r="P1038" s="56" t="str">
        <f t="shared" si="74"/>
        <v>90607021400023220247</v>
      </c>
    </row>
    <row r="1039" spans="1:16" hidden="1" x14ac:dyDescent="0.3">
      <c r="A1039" s="82">
        <v>25710665</v>
      </c>
      <c r="B1039" s="191"/>
      <c r="C1039" s="191"/>
      <c r="D1039" s="191"/>
      <c r="E1039" s="44">
        <v>906</v>
      </c>
      <c r="F1039" s="44" t="s">
        <v>145</v>
      </c>
      <c r="G1039" s="62">
        <v>1400023220</v>
      </c>
      <c r="H1039" s="56">
        <v>247</v>
      </c>
      <c r="I1039" s="56"/>
      <c r="J1039" s="57"/>
      <c r="K1039" s="57"/>
      <c r="L1039" s="56">
        <v>223</v>
      </c>
      <c r="M1039" s="89" t="s">
        <v>135</v>
      </c>
      <c r="N1039" s="57">
        <f>SUMIFS(техфайл!$H$7:$H$4325,техфайл!$D$7:$D$4325,F1039,техфайл!$E$7:$E$4325,G1039,техфайл!$F$7:$F$4325,H1039,техфайл!$G$7:$G$4325,L1039,техфайл!$A$7:$A$4325,A1039,техфайл!$K$7:$K$4325,M1039)</f>
        <v>0</v>
      </c>
      <c r="O1039" s="43"/>
      <c r="P1039" s="56" t="str">
        <f t="shared" si="74"/>
        <v>90607021400023220247</v>
      </c>
    </row>
    <row r="1040" spans="1:16" hidden="1" x14ac:dyDescent="0.3">
      <c r="A1040" s="82">
        <v>25710665</v>
      </c>
      <c r="B1040" s="191"/>
      <c r="C1040" s="191"/>
      <c r="D1040" s="191"/>
      <c r="E1040" s="44">
        <v>906</v>
      </c>
      <c r="F1040" s="44" t="s">
        <v>145</v>
      </c>
      <c r="G1040" s="62">
        <v>1400023220</v>
      </c>
      <c r="H1040" s="56">
        <v>244</v>
      </c>
      <c r="I1040" s="56"/>
      <c r="J1040" s="57"/>
      <c r="K1040" s="57"/>
      <c r="L1040" s="56">
        <v>225</v>
      </c>
      <c r="M1040" s="89" t="s">
        <v>131</v>
      </c>
      <c r="N1040" s="57">
        <f>SUMIFS(техфайл!$H$7:$H$4325,техфайл!$D$7:$D$4325,F1040,техфайл!$E$7:$E$4325,G1040,техфайл!$F$7:$F$4325,H1040,техфайл!$G$7:$G$4325,L1040,техфайл!$A$7:$A$4325,A1040,техфайл!$K$7:$K$4325,M1040)</f>
        <v>0</v>
      </c>
      <c r="O1040" s="43"/>
      <c r="P1040" s="56" t="str">
        <f t="shared" si="74"/>
        <v>90607021400023220244</v>
      </c>
    </row>
    <row r="1041" spans="1:16" hidden="1" x14ac:dyDescent="0.3">
      <c r="A1041" s="82">
        <v>25710665</v>
      </c>
      <c r="B1041" s="191"/>
      <c r="C1041" s="191"/>
      <c r="D1041" s="191"/>
      <c r="E1041" s="44">
        <v>906</v>
      </c>
      <c r="F1041" s="44" t="s">
        <v>145</v>
      </c>
      <c r="G1041" s="62">
        <v>1400023220</v>
      </c>
      <c r="H1041" s="56">
        <v>244</v>
      </c>
      <c r="I1041" s="56"/>
      <c r="J1041" s="57"/>
      <c r="K1041" s="57"/>
      <c r="L1041" s="56">
        <v>226</v>
      </c>
      <c r="M1041" s="89" t="s">
        <v>137</v>
      </c>
      <c r="N1041" s="57">
        <f>SUMIFS(техфайл!$H$7:$H$4325,техфайл!$D$7:$D$4325,F1041,техфайл!$E$7:$E$4325,G1041,техфайл!$F$7:$F$4325,H1041,техфайл!$G$7:$G$4325,L1041,техфайл!$A$7:$A$4325,A1041,техфайл!$K$7:$K$4325,M1041)</f>
        <v>0</v>
      </c>
      <c r="O1041" s="43"/>
      <c r="P1041" s="56" t="str">
        <f t="shared" si="74"/>
        <v>90607021400023220244</v>
      </c>
    </row>
    <row r="1042" spans="1:16" hidden="1" x14ac:dyDescent="0.3">
      <c r="A1042" s="82">
        <v>25710665</v>
      </c>
      <c r="B1042" s="191"/>
      <c r="C1042" s="191"/>
      <c r="D1042" s="191"/>
      <c r="E1042" s="44">
        <v>906</v>
      </c>
      <c r="F1042" s="44" t="s">
        <v>145</v>
      </c>
      <c r="G1042" s="62">
        <v>1400023220</v>
      </c>
      <c r="H1042" s="56">
        <v>244</v>
      </c>
      <c r="I1042" s="56"/>
      <c r="J1042" s="57"/>
      <c r="K1042" s="57"/>
      <c r="L1042" s="56">
        <v>226</v>
      </c>
      <c r="M1042" s="89" t="s">
        <v>131</v>
      </c>
      <c r="N1042" s="57">
        <f>SUMIFS(техфайл!$H$7:$H$4325,техфайл!$D$7:$D$4325,F1042,техфайл!$E$7:$E$4325,G1042,техфайл!$F$7:$F$4325,H1042,техфайл!$G$7:$G$4325,L1042,техфайл!$A$7:$A$4325,A1042,техфайл!$K$7:$K$4325,M1042)</f>
        <v>0</v>
      </c>
      <c r="O1042" s="43"/>
      <c r="P1042" s="56" t="str">
        <f t="shared" si="74"/>
        <v>90607021400023220244</v>
      </c>
    </row>
    <row r="1043" spans="1:16" hidden="1" x14ac:dyDescent="0.3">
      <c r="A1043" s="82">
        <v>25710665</v>
      </c>
      <c r="B1043" s="191"/>
      <c r="C1043" s="191"/>
      <c r="D1043" s="191"/>
      <c r="E1043" s="44">
        <v>906</v>
      </c>
      <c r="F1043" s="44" t="s">
        <v>145</v>
      </c>
      <c r="G1043" s="62">
        <v>1400023220</v>
      </c>
      <c r="H1043" s="56">
        <v>244</v>
      </c>
      <c r="I1043" s="56"/>
      <c r="J1043" s="57"/>
      <c r="K1043" s="57"/>
      <c r="L1043" s="56">
        <v>310</v>
      </c>
      <c r="M1043" s="89" t="s">
        <v>136</v>
      </c>
      <c r="N1043" s="57">
        <f>SUMIFS(техфайл!$H$7:$H$4325,техфайл!$D$7:$D$4325,F1043,техфайл!$E$7:$E$4325,G1043,техфайл!$F$7:$F$4325,H1043,техфайл!$G$7:$G$4325,L1043,техфайл!$A$7:$A$4325,A1043,техфайл!$K$7:$K$4325,M1043)</f>
        <v>0</v>
      </c>
      <c r="O1043" s="43"/>
      <c r="P1043" s="56" t="str">
        <f t="shared" si="74"/>
        <v>90607021400023220244</v>
      </c>
    </row>
    <row r="1044" spans="1:16" hidden="1" x14ac:dyDescent="0.3">
      <c r="A1044" s="82">
        <v>25710665</v>
      </c>
      <c r="B1044" s="191"/>
      <c r="C1044" s="191"/>
      <c r="D1044" s="191"/>
      <c r="E1044" s="44">
        <v>906</v>
      </c>
      <c r="F1044" s="44" t="s">
        <v>145</v>
      </c>
      <c r="G1044" s="62">
        <v>1400023220</v>
      </c>
      <c r="H1044" s="56">
        <v>244</v>
      </c>
      <c r="I1044" s="56"/>
      <c r="J1044" s="57"/>
      <c r="K1044" s="57"/>
      <c r="L1044" s="56">
        <v>342</v>
      </c>
      <c r="M1044" s="89">
        <v>2230</v>
      </c>
      <c r="N1044" s="57">
        <f>SUMIFS(техфайл!$H$7:$H$4325,техфайл!$D$7:$D$4325,F1044,техфайл!$E$7:$E$4325,G1044,техфайл!$F$7:$F$4325,H1044,техфайл!$G$7:$G$4325,L1044,техфайл!$A$7:$A$4325,A1044,техфайл!$K$7:$K$4325,M1044)</f>
        <v>0</v>
      </c>
      <c r="O1044" s="43"/>
      <c r="P1044" s="56" t="str">
        <f t="shared" ref="P1044" si="76">E1044&amp;F1044&amp;SUBSTITUTE(G1044," ","")&amp;H1044</f>
        <v>90607021400023220244</v>
      </c>
    </row>
    <row r="1045" spans="1:16" hidden="1" x14ac:dyDescent="0.3">
      <c r="A1045" s="82">
        <v>25710665</v>
      </c>
      <c r="B1045" s="191"/>
      <c r="C1045" s="191"/>
      <c r="D1045" s="191"/>
      <c r="E1045" s="44">
        <v>906</v>
      </c>
      <c r="F1045" s="44" t="s">
        <v>145</v>
      </c>
      <c r="G1045" s="62" t="s">
        <v>684</v>
      </c>
      <c r="H1045" s="56">
        <v>244</v>
      </c>
      <c r="I1045" s="56"/>
      <c r="J1045" s="57">
        <f>SUMIFS(техфайл!$H$7:$H$4325,техфайл!$D$7:$D$4325,F1045,техфайл!$E$7:$E$4325,G1045,техфайл!$F$7:$F$4325,H1045,техфайл!$A$7:$A$4325,A1045)</f>
        <v>0</v>
      </c>
      <c r="K1045" s="57"/>
      <c r="L1045" s="56">
        <v>342</v>
      </c>
      <c r="M1045" s="89">
        <v>2230</v>
      </c>
      <c r="N1045" s="57">
        <f>SUMIFS(техфайл!$H$7:$H$4325,техфайл!$D$7:$D$4325,F1045,техфайл!$E$7:$E$4325,G1045,техфайл!$F$7:$F$4325,H1045,техфайл!$G$7:$G$4325,L1045,техфайл!$A$7:$A$4325,A1045,техфайл!$K$7:$K$4325,M1045)</f>
        <v>0</v>
      </c>
      <c r="O1045" s="43"/>
      <c r="P1045" s="56" t="str">
        <f t="shared" si="74"/>
        <v>906070214000R3040244</v>
      </c>
    </row>
    <row r="1046" spans="1:16" hidden="1" x14ac:dyDescent="0.3">
      <c r="A1046" s="82">
        <v>25710665</v>
      </c>
      <c r="B1046" s="191"/>
      <c r="C1046" s="191"/>
      <c r="D1046" s="191"/>
      <c r="E1046" s="44">
        <v>906</v>
      </c>
      <c r="F1046" s="44" t="s">
        <v>145</v>
      </c>
      <c r="G1046" s="62">
        <v>1400023220</v>
      </c>
      <c r="H1046" s="56">
        <v>244</v>
      </c>
      <c r="I1046" s="56"/>
      <c r="J1046" s="57"/>
      <c r="K1046" s="57"/>
      <c r="L1046" s="56">
        <v>344</v>
      </c>
      <c r="M1046" s="89" t="s">
        <v>136</v>
      </c>
      <c r="N1046" s="57">
        <f>SUMIFS(техфайл!$H$7:$H$4325,техфайл!$D$7:$D$4325,F1046,техфайл!$E$7:$E$4325,G1046,техфайл!$F$7:$F$4325,H1046,техфайл!$G$7:$G$4325,L1046,техфайл!$A$7:$A$4325,A1046,техфайл!$K$7:$K$4325,M1046)</f>
        <v>0</v>
      </c>
      <c r="O1046" s="43"/>
      <c r="P1046" s="56" t="str">
        <f t="shared" si="74"/>
        <v>90607021400023220244</v>
      </c>
    </row>
    <row r="1047" spans="1:16" hidden="1" x14ac:dyDescent="0.3">
      <c r="A1047" s="82">
        <v>25710665</v>
      </c>
      <c r="B1047" s="191"/>
      <c r="C1047" s="191"/>
      <c r="D1047" s="191"/>
      <c r="E1047" s="44">
        <v>906</v>
      </c>
      <c r="F1047" s="44" t="s">
        <v>145</v>
      </c>
      <c r="G1047" s="62">
        <v>1400023220</v>
      </c>
      <c r="H1047" s="56">
        <v>244</v>
      </c>
      <c r="I1047" s="56"/>
      <c r="J1047" s="57"/>
      <c r="K1047" s="57"/>
      <c r="L1047" s="56">
        <v>346</v>
      </c>
      <c r="M1047" s="89" t="s">
        <v>136</v>
      </c>
      <c r="N1047" s="57">
        <f>SUMIFS(техфайл!$H$7:$H$4325,техфайл!$D$7:$D$4325,F1047,техфайл!$E$7:$E$4325,G1047,техфайл!$F$7:$F$4325,H1047,техфайл!$G$7:$G$4325,L1047,техфайл!$A$7:$A$4325,A1047,техфайл!$K$7:$K$4325,M1047)</f>
        <v>0</v>
      </c>
      <c r="O1047" s="43"/>
      <c r="P1047" s="56" t="str">
        <f t="shared" si="74"/>
        <v>90607021400023220244</v>
      </c>
    </row>
    <row r="1048" spans="1:16" hidden="1" x14ac:dyDescent="0.3">
      <c r="A1048" s="82">
        <v>25710665</v>
      </c>
      <c r="B1048" s="191"/>
      <c r="C1048" s="191"/>
      <c r="D1048" s="191"/>
      <c r="E1048" s="44">
        <v>906</v>
      </c>
      <c r="F1048" s="44" t="s">
        <v>145</v>
      </c>
      <c r="G1048" s="62">
        <v>1400023220</v>
      </c>
      <c r="H1048" s="56">
        <v>851</v>
      </c>
      <c r="I1048" s="56"/>
      <c r="J1048" s="57">
        <f>SUMIFS(техфайл!$H$7:$H$4325,техфайл!$D$7:$D$4325,F1048,техфайл!$E$7:$E$4325,G1048,техфайл!$F$7:$F$4325,H1048,техфайл!$A$7:$A$4325,A1048)</f>
        <v>0</v>
      </c>
      <c r="K1048" s="57"/>
      <c r="L1048" s="56">
        <v>291</v>
      </c>
      <c r="M1048" s="89" t="s">
        <v>138</v>
      </c>
      <c r="N1048" s="57">
        <f>SUMIFS(техфайл!$H$7:$H$4325,техфайл!$D$7:$D$4325,F1048,техфайл!$E$7:$E$4325,G1048,техфайл!$F$7:$F$4325,H1048,техфайл!$G$7:$G$4325,L1048,техфайл!$A$7:$A$4325,A1048,техфайл!$K$7:$K$4325,M1048)</f>
        <v>0</v>
      </c>
      <c r="O1048" s="43"/>
      <c r="P1048" s="56" t="str">
        <f t="shared" si="74"/>
        <v>90607021400023220851</v>
      </c>
    </row>
    <row r="1049" spans="1:16" hidden="1" x14ac:dyDescent="0.3">
      <c r="A1049" s="82">
        <v>25710665</v>
      </c>
      <c r="B1049" s="191"/>
      <c r="C1049" s="191"/>
      <c r="D1049" s="191"/>
      <c r="E1049" s="44">
        <v>906</v>
      </c>
      <c r="F1049" s="44" t="s">
        <v>174</v>
      </c>
      <c r="G1049" s="62">
        <v>1400005000</v>
      </c>
      <c r="H1049" s="56">
        <v>112</v>
      </c>
      <c r="I1049" s="56"/>
      <c r="J1049" s="57">
        <f>SUMIFS(техфайл!$H$7:$H$4325,техфайл!$D$7:$D$4325,F1049,техфайл!$E$7:$E$4325,G1049,техфайл!$F$7:$F$4325,H1049,техфайл!$A$7:$A$4325,A1049)</f>
        <v>0</v>
      </c>
      <c r="K1049" s="57"/>
      <c r="L1049" s="56">
        <v>212</v>
      </c>
      <c r="M1049" s="89" t="s">
        <v>175</v>
      </c>
      <c r="N1049" s="57">
        <f>SUMIFS(техфайл!$H$7:$H$4325,техфайл!$D$7:$D$4325,F1049,техфайл!$E$7:$E$4325,G1049,техфайл!$F$7:$F$4325,H1049,техфайл!$G$7:$G$4325,L1049,техфайл!$A$7:$A$4325,A1049,техфайл!$K$7:$K$4325,M1049)</f>
        <v>0</v>
      </c>
      <c r="O1049" s="43"/>
      <c r="P1049" s="56" t="str">
        <f t="shared" si="74"/>
        <v>90607051400005000112</v>
      </c>
    </row>
    <row r="1050" spans="1:16" hidden="1" x14ac:dyDescent="0.3">
      <c r="A1050" s="82">
        <v>25710665</v>
      </c>
      <c r="B1050" s="192"/>
      <c r="C1050" s="192"/>
      <c r="D1050" s="192"/>
      <c r="E1050" s="44">
        <v>906</v>
      </c>
      <c r="F1050" s="44" t="s">
        <v>174</v>
      </c>
      <c r="G1050" s="62">
        <v>1400005000</v>
      </c>
      <c r="H1050" s="56">
        <v>244</v>
      </c>
      <c r="I1050" s="56"/>
      <c r="J1050" s="57">
        <f>SUMIFS(техфайл!$H$7:$H$4325,техфайл!$D$7:$D$4325,F1050,техфайл!$E$7:$E$4325,G1050,техфайл!$F$7:$F$4325,H1050,техфайл!$A$7:$A$4325,A1050)</f>
        <v>0</v>
      </c>
      <c r="K1050" s="57"/>
      <c r="L1050" s="56">
        <v>226</v>
      </c>
      <c r="M1050" s="89" t="s">
        <v>175</v>
      </c>
      <c r="N1050" s="57">
        <f>SUMIFS(техфайл!$H$7:$H$4325,техфайл!$D$7:$D$4325,F1050,техфайл!$E$7:$E$4325,G1050,техфайл!$F$7:$F$4325,H1050,техфайл!$G$7:$G$4325,L1050,техфайл!$A$7:$A$4325,A1050,техфайл!$K$7:$K$4325,M1050)</f>
        <v>0</v>
      </c>
      <c r="O1050" s="43"/>
      <c r="P1050" s="56" t="str">
        <f t="shared" si="74"/>
        <v>90607051400005000244</v>
      </c>
    </row>
    <row r="1051" spans="1:16" ht="18.75" customHeight="1" x14ac:dyDescent="0.3">
      <c r="A1051" s="82">
        <v>25710820</v>
      </c>
      <c r="B1051" s="190" t="s">
        <v>642</v>
      </c>
      <c r="C1051" s="190">
        <v>666</v>
      </c>
      <c r="D1051" s="190" t="str">
        <f>VLOOKUP($A1051, Учреждения!$B$4:$F$292, 3, FALSE)</f>
        <v>ГБОУ "ШКОЛА № 13 Г.О. ГОРЛОВКА"</v>
      </c>
      <c r="E1051" s="81" t="s">
        <v>140</v>
      </c>
      <c r="F1051" s="81" t="s">
        <v>140</v>
      </c>
      <c r="G1051" s="81" t="s">
        <v>140</v>
      </c>
      <c r="H1051" s="81" t="s">
        <v>140</v>
      </c>
      <c r="I1051" s="81" t="s">
        <v>140</v>
      </c>
      <c r="J1051" s="81" t="s">
        <v>140</v>
      </c>
      <c r="K1051" s="80">
        <f>SUM(J1052:J1071)</f>
        <v>40230</v>
      </c>
      <c r="L1051" s="56"/>
      <c r="M1051" s="89"/>
      <c r="N1051" s="57"/>
      <c r="O1051" s="43"/>
      <c r="P1051" s="85"/>
    </row>
    <row r="1052" spans="1:16" ht="18.75" hidden="1" customHeight="1" x14ac:dyDescent="0.3">
      <c r="A1052" s="82">
        <v>25710820</v>
      </c>
      <c r="B1052" s="191"/>
      <c r="C1052" s="191"/>
      <c r="D1052" s="191"/>
      <c r="E1052" s="44">
        <v>906</v>
      </c>
      <c r="F1052" s="44" t="s">
        <v>145</v>
      </c>
      <c r="G1052" s="62">
        <v>1400023220</v>
      </c>
      <c r="H1052" s="56">
        <v>612</v>
      </c>
      <c r="I1052" s="56"/>
      <c r="J1052" s="57">
        <f>SUMIFS(техфайл!$H$7:$H$4325,техфайл!$D$7:$D$4325,F1052,техфайл!$E$7:$E$4325,G1052,техфайл!$F$7:$F$4325,H1052,техфайл!$A$7:$A$4325,A1052)</f>
        <v>0</v>
      </c>
      <c r="K1052" s="57"/>
      <c r="L1052" s="56">
        <v>211</v>
      </c>
      <c r="M1052" s="89" t="s">
        <v>172</v>
      </c>
      <c r="N1052" s="57">
        <f>SUMIFS(техфайл!$H$7:$H$4325,техфайл!$D$7:$D$4325,F1052,техфайл!$E$7:$E$4325,G1052,техфайл!$F$7:$F$4325,H1052,техфайл!$G$7:$G$4325,L1052,техфайл!$A$7:$A$4325,A1052,техфайл!$K$7:$K$4325,M1052)+SUMIFS(техфайл!$H$7:$H$4325,техфайл!$D$7:$D$4325,F1052,техфайл!$E$7:$E$4325,G1052,техфайл!$F$7:$F$4325,H1052,техфайл!$G$7:$G$4325,266,техфайл!$A$7:$A$4325,A1052,техфайл!$K$7:$K$4325,M1052)</f>
        <v>0</v>
      </c>
      <c r="O1052" s="43"/>
      <c r="P1052" s="56" t="str">
        <f t="shared" ref="P1052:P1071" si="77">E1052&amp;F1052&amp;SUBSTITUTE(G1052," ","")&amp;H1052</f>
        <v>90607021400023220612</v>
      </c>
    </row>
    <row r="1053" spans="1:16" x14ac:dyDescent="0.3">
      <c r="A1053" s="82">
        <v>25710820</v>
      </c>
      <c r="B1053" s="191"/>
      <c r="C1053" s="191"/>
      <c r="D1053" s="191"/>
      <c r="E1053" s="44">
        <v>906</v>
      </c>
      <c r="F1053" s="44" t="s">
        <v>145</v>
      </c>
      <c r="G1053" s="62" t="s">
        <v>684</v>
      </c>
      <c r="H1053" s="56">
        <v>612</v>
      </c>
      <c r="I1053" s="56"/>
      <c r="J1053" s="57">
        <f>SUMIFS(техфайл!$H$7:$H$4325,техфайл!$D$7:$D$4325,F1053,техфайл!$E$7:$E$4325,G1053,техфайл!$F$7:$F$4325,H1053,техфайл!$A$7:$A$4325,A1053)</f>
        <v>40230</v>
      </c>
      <c r="K1053" s="57"/>
      <c r="L1053" s="56">
        <v>213</v>
      </c>
      <c r="M1053" s="89" t="s">
        <v>173</v>
      </c>
      <c r="N1053" s="57">
        <f>SUMIFS(техфайл!$H$7:$H$4325,техфайл!$D$7:$D$4325,F1053,техфайл!$E$7:$E$4325,G1053,техфайл!$F$7:$F$4325,H1053,техфайл!$G$7:$G$4325,L1053,техфайл!$A$7:$A$4325,A1053,техфайл!$K$7:$K$4325,M1053)</f>
        <v>0</v>
      </c>
      <c r="O1053" s="43"/>
      <c r="P1053" s="56" t="str">
        <f t="shared" si="77"/>
        <v>906070214000R3040612</v>
      </c>
    </row>
    <row r="1054" spans="1:16" ht="18.75" hidden="1" customHeight="1" x14ac:dyDescent="0.3">
      <c r="A1054" s="82">
        <v>25710820</v>
      </c>
      <c r="B1054" s="191"/>
      <c r="C1054" s="191"/>
      <c r="D1054" s="191"/>
      <c r="E1054" s="44">
        <v>906</v>
      </c>
      <c r="F1054" s="44" t="s">
        <v>145</v>
      </c>
      <c r="G1054" s="62" t="s">
        <v>683</v>
      </c>
      <c r="H1054" s="56">
        <v>612</v>
      </c>
      <c r="I1054" s="56"/>
      <c r="J1054" s="57">
        <f>SUMIFS(техфайл!$H$7:$H$4325,техфайл!$D$7:$D$4325,F1054,техфайл!$E$7:$E$4325,G1054,техфайл!$F$7:$F$4325,H1054,техфайл!$A$7:$A$4325,A1054)</f>
        <v>0</v>
      </c>
      <c r="K1054" s="57"/>
      <c r="L1054" s="56">
        <v>211</v>
      </c>
      <c r="M1054" s="89" t="s">
        <v>172</v>
      </c>
      <c r="N1054" s="57">
        <f>SUMIFS(техфайл!$H$7:$H$4325,техфайл!$D$7:$D$4325,F1054,техфайл!$E$7:$E$4325,G1054,техфайл!$F$7:$F$4325,H1054,техфайл!$G$7:$G$4325,L1054,техфайл!$A$7:$A$4325,A1054,техфайл!$K$7:$K$4325,M1054)+SUMIFS(техфайл!$H$7:$H$4325,техфайл!$D$7:$D$4325,F1054,техфайл!$E$7:$E$4325,G1054,техфайл!$F$7:$F$4325,H1054,техфайл!$G$7:$G$4325,266,техфайл!$A$7:$A$4325,A1054,техфайл!$K$7:$K$4325,M1054)</f>
        <v>0</v>
      </c>
      <c r="O1054" s="43"/>
      <c r="P1054" s="56" t="str">
        <f t="shared" ref="P1054:P1055" si="78">E1054&amp;F1054&amp;SUBSTITUTE(G1054," ","")&amp;H1054</f>
        <v>906070214000R3030612</v>
      </c>
    </row>
    <row r="1055" spans="1:16" hidden="1" x14ac:dyDescent="0.3">
      <c r="A1055" s="82">
        <v>25710820</v>
      </c>
      <c r="B1055" s="191"/>
      <c r="C1055" s="191"/>
      <c r="D1055" s="191"/>
      <c r="E1055" s="44">
        <v>906</v>
      </c>
      <c r="F1055" s="44" t="s">
        <v>145</v>
      </c>
      <c r="G1055" s="62" t="s">
        <v>683</v>
      </c>
      <c r="H1055" s="56"/>
      <c r="I1055" s="56"/>
      <c r="J1055" s="57">
        <f>SUMIFS(техфайл!$H$7:$H$4325,техфайл!$D$7:$D$4325,F1055,техфайл!$E$7:$E$4325,G1055,техфайл!$F$7:$F$4325,H1055,техфайл!$A$7:$A$4325,A1055)</f>
        <v>0</v>
      </c>
      <c r="K1055" s="57"/>
      <c r="L1055" s="56">
        <v>213</v>
      </c>
      <c r="M1055" s="89" t="s">
        <v>173</v>
      </c>
      <c r="N1055" s="57">
        <f>SUMIFS(техфайл!$H$7:$H$4325,техфайл!$D$7:$D$4325,F1055,техфайл!$E$7:$E$4325,G1055,техфайл!$F$7:$F$4325,H1055,техфайл!$G$7:$G$4325,L1055,техфайл!$A$7:$A$4325,A1055,техфайл!$K$7:$K$4325,M1055)</f>
        <v>0</v>
      </c>
      <c r="O1055" s="43"/>
      <c r="P1055" s="56" t="str">
        <f t="shared" si="78"/>
        <v>906070214000R3030</v>
      </c>
    </row>
    <row r="1056" spans="1:16" hidden="1" x14ac:dyDescent="0.3">
      <c r="A1056" s="82">
        <v>25710820</v>
      </c>
      <c r="B1056" s="191"/>
      <c r="C1056" s="191"/>
      <c r="D1056" s="191"/>
      <c r="E1056" s="44">
        <v>906</v>
      </c>
      <c r="F1056" s="44" t="s">
        <v>145</v>
      </c>
      <c r="G1056" s="62" t="s">
        <v>685</v>
      </c>
      <c r="H1056" s="56">
        <v>612</v>
      </c>
      <c r="I1056" s="56"/>
      <c r="J1056" s="57">
        <f>SUMIFS(техфайл!$H$7:$H$4325,техфайл!$D$7:$D$4325,F1056,техфайл!$E$7:$E$4325,G1056,техфайл!$F$7:$F$4325,H1056,техфайл!$A$7:$A$4325,A1056)</f>
        <v>0</v>
      </c>
      <c r="K1056" s="57"/>
      <c r="L1056" s="56">
        <v>221</v>
      </c>
      <c r="M1056" s="89" t="s">
        <v>131</v>
      </c>
      <c r="N1056" s="57">
        <f>SUMIFS(техфайл!$H$7:$H$4325,техфайл!$D$7:$D$4325,F1056,техфайл!$E$7:$E$4325,G1056,техфайл!$F$7:$F$4325,H1056,техфайл!$G$7:$G$4325,L1056,техфайл!$A$7:$A$4325,A1056,техфайл!$K$7:$K$4325,M1056)</f>
        <v>0</v>
      </c>
      <c r="O1056" s="43"/>
      <c r="P1056" s="56" t="str">
        <f t="shared" si="77"/>
        <v>906070214000R0500612</v>
      </c>
    </row>
    <row r="1057" spans="1:16" hidden="1" x14ac:dyDescent="0.3">
      <c r="A1057" s="82">
        <v>25710820</v>
      </c>
      <c r="B1057" s="191"/>
      <c r="C1057" s="191"/>
      <c r="D1057" s="191"/>
      <c r="E1057" s="44">
        <v>906</v>
      </c>
      <c r="F1057" s="44" t="s">
        <v>145</v>
      </c>
      <c r="G1057" s="62" t="s">
        <v>685</v>
      </c>
      <c r="H1057" s="56"/>
      <c r="I1057" s="56"/>
      <c r="J1057" s="57">
        <f>SUMIFS(техфайл!$H$7:$H$4325,техфайл!$D$7:$D$4325,F1057,техфайл!$E$7:$E$4325,G1057,техфайл!$F$7:$F$4325,H1057,техфайл!$A$7:$A$4325,A1057)</f>
        <v>0</v>
      </c>
      <c r="K1057" s="57"/>
      <c r="L1057" s="56">
        <v>223</v>
      </c>
      <c r="M1057" s="89" t="s">
        <v>132</v>
      </c>
      <c r="N1057" s="57">
        <f>SUMIFS(техфайл!$H$7:$H$4325,техфайл!$D$7:$D$4325,F1057,техфайл!$E$7:$E$4325,G1057,техфайл!$F$7:$F$4325,H1057,техфайл!$G$7:$G$4325,L1057,техфайл!$A$7:$A$4325,A1057,техфайл!$K$7:$K$4325,M1057)</f>
        <v>0</v>
      </c>
      <c r="O1057" s="43"/>
      <c r="P1057" s="56" t="str">
        <f t="shared" si="77"/>
        <v>906070214000R0500</v>
      </c>
    </row>
    <row r="1058" spans="1:16" hidden="1" x14ac:dyDescent="0.3">
      <c r="A1058" s="82">
        <v>25710820</v>
      </c>
      <c r="B1058" s="191"/>
      <c r="C1058" s="191"/>
      <c r="D1058" s="191"/>
      <c r="E1058" s="44">
        <v>906</v>
      </c>
      <c r="F1058" s="44" t="s">
        <v>145</v>
      </c>
      <c r="G1058" s="62">
        <v>1400023220</v>
      </c>
      <c r="H1058" s="56">
        <v>244</v>
      </c>
      <c r="I1058" s="56"/>
      <c r="J1058" s="57"/>
      <c r="K1058" s="57"/>
      <c r="L1058" s="56">
        <v>223</v>
      </c>
      <c r="M1058" s="89" t="s">
        <v>133</v>
      </c>
      <c r="N1058" s="57">
        <f>SUMIFS(техфайл!$H$7:$H$4325,техфайл!$D$7:$D$4325,F1058,техфайл!$E$7:$E$4325,G1058,техфайл!$F$7:$F$4325,H1058,техфайл!$G$7:$G$4325,L1058,техфайл!$A$7:$A$4325,A1058,техфайл!$K$7:$K$4325,M1058)</f>
        <v>0</v>
      </c>
      <c r="O1058" s="43"/>
      <c r="P1058" s="56" t="str">
        <f t="shared" si="77"/>
        <v>90607021400023220244</v>
      </c>
    </row>
    <row r="1059" spans="1:16" hidden="1" x14ac:dyDescent="0.3">
      <c r="A1059" s="82">
        <v>25710820</v>
      </c>
      <c r="B1059" s="191"/>
      <c r="C1059" s="191"/>
      <c r="D1059" s="191"/>
      <c r="E1059" s="44">
        <v>906</v>
      </c>
      <c r="F1059" s="44" t="s">
        <v>145</v>
      </c>
      <c r="G1059" s="62">
        <v>1400023220</v>
      </c>
      <c r="H1059" s="56">
        <v>247</v>
      </c>
      <c r="I1059" s="56"/>
      <c r="J1059" s="57"/>
      <c r="K1059" s="57"/>
      <c r="L1059" s="56">
        <v>223</v>
      </c>
      <c r="M1059" s="89" t="s">
        <v>134</v>
      </c>
      <c r="N1059" s="57">
        <f>SUMIFS(техфайл!$H$7:$H$4325,техфайл!$D$7:$D$4325,F1059,техфайл!$E$7:$E$4325,G1059,техфайл!$F$7:$F$4325,H1059,техфайл!$G$7:$G$4325,L1059,техфайл!$A$7:$A$4325,A1059,техфайл!$K$7:$K$4325,M1059)</f>
        <v>0</v>
      </c>
      <c r="O1059" s="43"/>
      <c r="P1059" s="56" t="str">
        <f t="shared" si="77"/>
        <v>90607021400023220247</v>
      </c>
    </row>
    <row r="1060" spans="1:16" hidden="1" x14ac:dyDescent="0.3">
      <c r="A1060" s="82">
        <v>25710820</v>
      </c>
      <c r="B1060" s="191"/>
      <c r="C1060" s="191"/>
      <c r="D1060" s="191"/>
      <c r="E1060" s="44">
        <v>906</v>
      </c>
      <c r="F1060" s="44" t="s">
        <v>145</v>
      </c>
      <c r="G1060" s="62">
        <v>1400023220</v>
      </c>
      <c r="H1060" s="56">
        <v>247</v>
      </c>
      <c r="I1060" s="56"/>
      <c r="J1060" s="57"/>
      <c r="K1060" s="57"/>
      <c r="L1060" s="56">
        <v>223</v>
      </c>
      <c r="M1060" s="89" t="s">
        <v>135</v>
      </c>
      <c r="N1060" s="57">
        <f>SUMIFS(техфайл!$H$7:$H$4325,техфайл!$D$7:$D$4325,F1060,техфайл!$E$7:$E$4325,G1060,техфайл!$F$7:$F$4325,H1060,техфайл!$G$7:$G$4325,L1060,техфайл!$A$7:$A$4325,A1060,техфайл!$K$7:$K$4325,M1060)</f>
        <v>0</v>
      </c>
      <c r="O1060" s="43"/>
      <c r="P1060" s="56" t="str">
        <f t="shared" si="77"/>
        <v>90607021400023220247</v>
      </c>
    </row>
    <row r="1061" spans="1:16" hidden="1" x14ac:dyDescent="0.3">
      <c r="A1061" s="82">
        <v>25710820</v>
      </c>
      <c r="B1061" s="191"/>
      <c r="C1061" s="191"/>
      <c r="D1061" s="191"/>
      <c r="E1061" s="44">
        <v>906</v>
      </c>
      <c r="F1061" s="44" t="s">
        <v>145</v>
      </c>
      <c r="G1061" s="62">
        <v>1400023220</v>
      </c>
      <c r="H1061" s="56">
        <v>244</v>
      </c>
      <c r="I1061" s="56"/>
      <c r="J1061" s="57"/>
      <c r="K1061" s="57"/>
      <c r="L1061" s="56">
        <v>225</v>
      </c>
      <c r="M1061" s="89" t="s">
        <v>131</v>
      </c>
      <c r="N1061" s="57">
        <f>SUMIFS(техфайл!$H$7:$H$4325,техфайл!$D$7:$D$4325,F1061,техфайл!$E$7:$E$4325,G1061,техфайл!$F$7:$F$4325,H1061,техфайл!$G$7:$G$4325,L1061,техфайл!$A$7:$A$4325,A1061,техфайл!$K$7:$K$4325,M1061)</f>
        <v>0</v>
      </c>
      <c r="O1061" s="43"/>
      <c r="P1061" s="56" t="str">
        <f t="shared" si="77"/>
        <v>90607021400023220244</v>
      </c>
    </row>
    <row r="1062" spans="1:16" hidden="1" x14ac:dyDescent="0.3">
      <c r="A1062" s="82">
        <v>25710820</v>
      </c>
      <c r="B1062" s="191"/>
      <c r="C1062" s="191"/>
      <c r="D1062" s="191"/>
      <c r="E1062" s="44">
        <v>906</v>
      </c>
      <c r="F1062" s="44" t="s">
        <v>145</v>
      </c>
      <c r="G1062" s="62">
        <v>1400023220</v>
      </c>
      <c r="H1062" s="56">
        <v>244</v>
      </c>
      <c r="I1062" s="56"/>
      <c r="J1062" s="57"/>
      <c r="K1062" s="57"/>
      <c r="L1062" s="56">
        <v>226</v>
      </c>
      <c r="M1062" s="89" t="s">
        <v>137</v>
      </c>
      <c r="N1062" s="57">
        <f>SUMIFS(техфайл!$H$7:$H$4325,техфайл!$D$7:$D$4325,F1062,техфайл!$E$7:$E$4325,G1062,техфайл!$F$7:$F$4325,H1062,техфайл!$G$7:$G$4325,L1062,техфайл!$A$7:$A$4325,A1062,техфайл!$K$7:$K$4325,M1062)</f>
        <v>0</v>
      </c>
      <c r="O1062" s="43"/>
      <c r="P1062" s="56" t="str">
        <f t="shared" si="77"/>
        <v>90607021400023220244</v>
      </c>
    </row>
    <row r="1063" spans="1:16" hidden="1" x14ac:dyDescent="0.3">
      <c r="A1063" s="82">
        <v>25710820</v>
      </c>
      <c r="B1063" s="191"/>
      <c r="C1063" s="191"/>
      <c r="D1063" s="191"/>
      <c r="E1063" s="44">
        <v>906</v>
      </c>
      <c r="F1063" s="44" t="s">
        <v>145</v>
      </c>
      <c r="G1063" s="62">
        <v>1400023220</v>
      </c>
      <c r="H1063" s="56">
        <v>244</v>
      </c>
      <c r="I1063" s="56"/>
      <c r="J1063" s="57"/>
      <c r="K1063" s="57"/>
      <c r="L1063" s="56">
        <v>226</v>
      </c>
      <c r="M1063" s="89" t="s">
        <v>131</v>
      </c>
      <c r="N1063" s="57">
        <f>SUMIFS(техфайл!$H$7:$H$4325,техфайл!$D$7:$D$4325,F1063,техфайл!$E$7:$E$4325,G1063,техфайл!$F$7:$F$4325,H1063,техфайл!$G$7:$G$4325,L1063,техфайл!$A$7:$A$4325,A1063,техфайл!$K$7:$K$4325,M1063)</f>
        <v>0</v>
      </c>
      <c r="O1063" s="43"/>
      <c r="P1063" s="56" t="str">
        <f t="shared" si="77"/>
        <v>90607021400023220244</v>
      </c>
    </row>
    <row r="1064" spans="1:16" hidden="1" x14ac:dyDescent="0.3">
      <c r="A1064" s="82">
        <v>25710820</v>
      </c>
      <c r="B1064" s="191"/>
      <c r="C1064" s="191"/>
      <c r="D1064" s="191"/>
      <c r="E1064" s="44">
        <v>906</v>
      </c>
      <c r="F1064" s="44" t="s">
        <v>145</v>
      </c>
      <c r="G1064" s="62">
        <v>1400023220</v>
      </c>
      <c r="H1064" s="56">
        <v>244</v>
      </c>
      <c r="I1064" s="56"/>
      <c r="J1064" s="57"/>
      <c r="K1064" s="57"/>
      <c r="L1064" s="56">
        <v>310</v>
      </c>
      <c r="M1064" s="89" t="s">
        <v>136</v>
      </c>
      <c r="N1064" s="57">
        <f>SUMIFS(техфайл!$H$7:$H$4325,техфайл!$D$7:$D$4325,F1064,техфайл!$E$7:$E$4325,G1064,техфайл!$F$7:$F$4325,H1064,техфайл!$G$7:$G$4325,L1064,техфайл!$A$7:$A$4325,A1064,техфайл!$K$7:$K$4325,M1064)</f>
        <v>0</v>
      </c>
      <c r="O1064" s="43"/>
      <c r="P1064" s="56" t="str">
        <f t="shared" si="77"/>
        <v>90607021400023220244</v>
      </c>
    </row>
    <row r="1065" spans="1:16" hidden="1" x14ac:dyDescent="0.3">
      <c r="A1065" s="82">
        <v>25710820</v>
      </c>
      <c r="B1065" s="191"/>
      <c r="C1065" s="191"/>
      <c r="D1065" s="191"/>
      <c r="E1065" s="44">
        <v>906</v>
      </c>
      <c r="F1065" s="44" t="s">
        <v>145</v>
      </c>
      <c r="G1065" s="62">
        <v>1400023220</v>
      </c>
      <c r="H1065" s="56">
        <v>244</v>
      </c>
      <c r="I1065" s="56"/>
      <c r="J1065" s="57"/>
      <c r="K1065" s="57"/>
      <c r="L1065" s="56">
        <v>342</v>
      </c>
      <c r="M1065" s="89">
        <v>2230</v>
      </c>
      <c r="N1065" s="57">
        <f>SUMIFS(техфайл!$H$7:$H$4325,техфайл!$D$7:$D$4325,F1065,техфайл!$E$7:$E$4325,G1065,техфайл!$F$7:$F$4325,H1065,техфайл!$G$7:$G$4325,L1065,техфайл!$A$7:$A$4325,A1065,техфайл!$K$7:$K$4325,M1065)</f>
        <v>0</v>
      </c>
      <c r="O1065" s="43"/>
      <c r="P1065" s="56" t="str">
        <f t="shared" ref="P1065" si="79">E1065&amp;F1065&amp;SUBSTITUTE(G1065," ","")&amp;H1065</f>
        <v>90607021400023220244</v>
      </c>
    </row>
    <row r="1066" spans="1:16" hidden="1" x14ac:dyDescent="0.3">
      <c r="A1066" s="82">
        <v>25710820</v>
      </c>
      <c r="B1066" s="191"/>
      <c r="C1066" s="191"/>
      <c r="D1066" s="191"/>
      <c r="E1066" s="44">
        <v>906</v>
      </c>
      <c r="F1066" s="44" t="s">
        <v>145</v>
      </c>
      <c r="G1066" s="62" t="s">
        <v>684</v>
      </c>
      <c r="H1066" s="56">
        <v>244</v>
      </c>
      <c r="I1066" s="56"/>
      <c r="J1066" s="57">
        <f>SUMIFS(техфайл!$H$7:$H$4325,техфайл!$D$7:$D$4325,F1066,техфайл!$E$7:$E$4325,G1066,техфайл!$F$7:$F$4325,H1066,техфайл!$A$7:$A$4325,A1066)</f>
        <v>0</v>
      </c>
      <c r="K1066" s="57"/>
      <c r="L1066" s="56">
        <v>342</v>
      </c>
      <c r="M1066" s="89">
        <v>2230</v>
      </c>
      <c r="N1066" s="57">
        <f>SUMIFS(техфайл!$H$7:$H$4325,техфайл!$D$7:$D$4325,F1066,техфайл!$E$7:$E$4325,G1066,техфайл!$F$7:$F$4325,H1066,техфайл!$G$7:$G$4325,L1066,техфайл!$A$7:$A$4325,A1066,техфайл!$K$7:$K$4325,M1066)</f>
        <v>0</v>
      </c>
      <c r="O1066" s="43"/>
      <c r="P1066" s="56" t="str">
        <f t="shared" si="77"/>
        <v>906070214000R3040244</v>
      </c>
    </row>
    <row r="1067" spans="1:16" hidden="1" x14ac:dyDescent="0.3">
      <c r="A1067" s="82">
        <v>25710820</v>
      </c>
      <c r="B1067" s="191"/>
      <c r="C1067" s="191"/>
      <c r="D1067" s="191"/>
      <c r="E1067" s="44">
        <v>906</v>
      </c>
      <c r="F1067" s="44" t="s">
        <v>145</v>
      </c>
      <c r="G1067" s="62">
        <v>1400023220</v>
      </c>
      <c r="H1067" s="56">
        <v>244</v>
      </c>
      <c r="I1067" s="56"/>
      <c r="J1067" s="57"/>
      <c r="K1067" s="57"/>
      <c r="L1067" s="56">
        <v>344</v>
      </c>
      <c r="M1067" s="89" t="s">
        <v>136</v>
      </c>
      <c r="N1067" s="57">
        <f>SUMIFS(техфайл!$H$7:$H$4325,техфайл!$D$7:$D$4325,F1067,техфайл!$E$7:$E$4325,G1067,техфайл!$F$7:$F$4325,H1067,техфайл!$G$7:$G$4325,L1067,техфайл!$A$7:$A$4325,A1067,техфайл!$K$7:$K$4325,M1067)</f>
        <v>0</v>
      </c>
      <c r="O1067" s="43"/>
      <c r="P1067" s="56" t="str">
        <f t="shared" si="77"/>
        <v>90607021400023220244</v>
      </c>
    </row>
    <row r="1068" spans="1:16" hidden="1" x14ac:dyDescent="0.3">
      <c r="A1068" s="82">
        <v>25710820</v>
      </c>
      <c r="B1068" s="191"/>
      <c r="C1068" s="191"/>
      <c r="D1068" s="191"/>
      <c r="E1068" s="44">
        <v>906</v>
      </c>
      <c r="F1068" s="44" t="s">
        <v>145</v>
      </c>
      <c r="G1068" s="62">
        <v>1400023220</v>
      </c>
      <c r="H1068" s="56">
        <v>244</v>
      </c>
      <c r="I1068" s="56"/>
      <c r="J1068" s="57"/>
      <c r="K1068" s="57"/>
      <c r="L1068" s="56">
        <v>346</v>
      </c>
      <c r="M1068" s="89" t="s">
        <v>136</v>
      </c>
      <c r="N1068" s="57">
        <f>SUMIFS(техфайл!$H$7:$H$4325,техфайл!$D$7:$D$4325,F1068,техфайл!$E$7:$E$4325,G1068,техфайл!$F$7:$F$4325,H1068,техфайл!$G$7:$G$4325,L1068,техфайл!$A$7:$A$4325,A1068,техфайл!$K$7:$K$4325,M1068)</f>
        <v>0</v>
      </c>
      <c r="O1068" s="43"/>
      <c r="P1068" s="56" t="str">
        <f t="shared" si="77"/>
        <v>90607021400023220244</v>
      </c>
    </row>
    <row r="1069" spans="1:16" hidden="1" x14ac:dyDescent="0.3">
      <c r="A1069" s="82">
        <v>25710820</v>
      </c>
      <c r="B1069" s="191"/>
      <c r="C1069" s="191"/>
      <c r="D1069" s="191"/>
      <c r="E1069" s="44">
        <v>906</v>
      </c>
      <c r="F1069" s="44" t="s">
        <v>145</v>
      </c>
      <c r="G1069" s="62">
        <v>1400023220</v>
      </c>
      <c r="H1069" s="56">
        <v>851</v>
      </c>
      <c r="I1069" s="56"/>
      <c r="J1069" s="57">
        <f>SUMIFS(техфайл!$H$7:$H$4325,техфайл!$D$7:$D$4325,F1069,техфайл!$E$7:$E$4325,G1069,техфайл!$F$7:$F$4325,H1069,техфайл!$A$7:$A$4325,A1069)</f>
        <v>0</v>
      </c>
      <c r="K1069" s="57"/>
      <c r="L1069" s="56">
        <v>291</v>
      </c>
      <c r="M1069" s="89" t="s">
        <v>138</v>
      </c>
      <c r="N1069" s="57">
        <f>SUMIFS(техфайл!$H$7:$H$4325,техфайл!$D$7:$D$4325,F1069,техфайл!$E$7:$E$4325,G1069,техфайл!$F$7:$F$4325,H1069,техфайл!$G$7:$G$4325,L1069,техфайл!$A$7:$A$4325,A1069,техфайл!$K$7:$K$4325,M1069)</f>
        <v>0</v>
      </c>
      <c r="O1069" s="43"/>
      <c r="P1069" s="56" t="str">
        <f t="shared" si="77"/>
        <v>90607021400023220851</v>
      </c>
    </row>
    <row r="1070" spans="1:16" hidden="1" x14ac:dyDescent="0.3">
      <c r="A1070" s="82">
        <v>25710820</v>
      </c>
      <c r="B1070" s="191"/>
      <c r="C1070" s="191"/>
      <c r="D1070" s="191"/>
      <c r="E1070" s="44">
        <v>906</v>
      </c>
      <c r="F1070" s="44" t="s">
        <v>174</v>
      </c>
      <c r="G1070" s="62">
        <v>1400005000</v>
      </c>
      <c r="H1070" s="56">
        <v>112</v>
      </c>
      <c r="I1070" s="56"/>
      <c r="J1070" s="57">
        <f>SUMIFS(техфайл!$H$7:$H$4325,техфайл!$D$7:$D$4325,F1070,техфайл!$E$7:$E$4325,G1070,техфайл!$F$7:$F$4325,H1070,техфайл!$A$7:$A$4325,A1070)</f>
        <v>0</v>
      </c>
      <c r="K1070" s="57"/>
      <c r="L1070" s="56">
        <v>212</v>
      </c>
      <c r="M1070" s="89" t="s">
        <v>175</v>
      </c>
      <c r="N1070" s="57">
        <f>SUMIFS(техфайл!$H$7:$H$4325,техфайл!$D$7:$D$4325,F1070,техфайл!$E$7:$E$4325,G1070,техфайл!$F$7:$F$4325,H1070,техфайл!$G$7:$G$4325,L1070,техфайл!$A$7:$A$4325,A1070,техфайл!$K$7:$K$4325,M1070)</f>
        <v>0</v>
      </c>
      <c r="O1070" s="43"/>
      <c r="P1070" s="56" t="str">
        <f t="shared" si="77"/>
        <v>90607051400005000112</v>
      </c>
    </row>
    <row r="1071" spans="1:16" hidden="1" x14ac:dyDescent="0.3">
      <c r="A1071" s="82">
        <v>25710820</v>
      </c>
      <c r="B1071" s="192"/>
      <c r="C1071" s="192"/>
      <c r="D1071" s="192"/>
      <c r="E1071" s="44">
        <v>906</v>
      </c>
      <c r="F1071" s="44" t="s">
        <v>174</v>
      </c>
      <c r="G1071" s="62">
        <v>1400005000</v>
      </c>
      <c r="H1071" s="56">
        <v>244</v>
      </c>
      <c r="I1071" s="56"/>
      <c r="J1071" s="57">
        <f>SUMIFS(техфайл!$H$7:$H$4325,техфайл!$D$7:$D$4325,F1071,техфайл!$E$7:$E$4325,G1071,техфайл!$F$7:$F$4325,H1071,техфайл!$A$7:$A$4325,A1071)</f>
        <v>0</v>
      </c>
      <c r="K1071" s="57"/>
      <c r="L1071" s="56">
        <v>226</v>
      </c>
      <c r="M1071" s="89" t="s">
        <v>175</v>
      </c>
      <c r="N1071" s="57">
        <f>SUMIFS(техфайл!$H$7:$H$4325,техфайл!$D$7:$D$4325,F1071,техфайл!$E$7:$E$4325,G1071,техфайл!$F$7:$F$4325,H1071,техфайл!$G$7:$G$4325,L1071,техфайл!$A$7:$A$4325,A1071,техфайл!$K$7:$K$4325,M1071)</f>
        <v>0</v>
      </c>
      <c r="O1071" s="43"/>
      <c r="P1071" s="56" t="str">
        <f t="shared" si="77"/>
        <v>90607051400005000244</v>
      </c>
    </row>
    <row r="1072" spans="1:16" ht="18.75" customHeight="1" x14ac:dyDescent="0.3">
      <c r="A1072" s="82">
        <v>25710352</v>
      </c>
      <c r="B1072" s="190" t="s">
        <v>643</v>
      </c>
      <c r="C1072" s="190">
        <v>667</v>
      </c>
      <c r="D1072" s="190" t="str">
        <f>VLOOKUP($A1072, Учреждения!$B$4:$F$292, 3, FALSE)</f>
        <v xml:space="preserve">ГБОУ "ЛИЦЕЙ № 14 "ЛИДЕР" Г. О. ГОРЛОВКА"
</v>
      </c>
      <c r="E1072" s="81" t="s">
        <v>140</v>
      </c>
      <c r="F1072" s="81" t="s">
        <v>140</v>
      </c>
      <c r="G1072" s="81" t="s">
        <v>140</v>
      </c>
      <c r="H1072" s="81" t="s">
        <v>140</v>
      </c>
      <c r="I1072" s="81" t="s">
        <v>140</v>
      </c>
      <c r="J1072" s="81" t="s">
        <v>140</v>
      </c>
      <c r="K1072" s="80">
        <f>SUM(J1073:J1092)</f>
        <v>180290</v>
      </c>
      <c r="L1072" s="56"/>
      <c r="M1072" s="89"/>
      <c r="N1072" s="57"/>
      <c r="O1072" s="43"/>
      <c r="P1072" s="85"/>
    </row>
    <row r="1073" spans="1:16" ht="18.75" hidden="1" customHeight="1" x14ac:dyDescent="0.3">
      <c r="A1073" s="82">
        <v>25710352</v>
      </c>
      <c r="B1073" s="191"/>
      <c r="C1073" s="191"/>
      <c r="D1073" s="191"/>
      <c r="E1073" s="44">
        <v>906</v>
      </c>
      <c r="F1073" s="44" t="s">
        <v>145</v>
      </c>
      <c r="G1073" s="62">
        <v>1400023220</v>
      </c>
      <c r="H1073" s="56">
        <v>612</v>
      </c>
      <c r="I1073" s="56"/>
      <c r="J1073" s="57">
        <f>SUMIFS(техфайл!$H$7:$H$4325,техфайл!$D$7:$D$4325,F1073,техфайл!$E$7:$E$4325,G1073,техфайл!$F$7:$F$4325,H1073,техфайл!$A$7:$A$4325,A1073)</f>
        <v>0</v>
      </c>
      <c r="K1073" s="57"/>
      <c r="L1073" s="56">
        <v>211</v>
      </c>
      <c r="M1073" s="89" t="s">
        <v>172</v>
      </c>
      <c r="N1073" s="57">
        <f>SUMIFS(техфайл!$H$7:$H$4325,техфайл!$D$7:$D$4325,F1073,техфайл!$E$7:$E$4325,G1073,техфайл!$F$7:$F$4325,H1073,техфайл!$G$7:$G$4325,L1073,техфайл!$A$7:$A$4325,A1073,техфайл!$K$7:$K$4325,M1073)+SUMIFS(техфайл!$H$7:$H$4325,техфайл!$D$7:$D$4325,F1073,техфайл!$E$7:$E$4325,G1073,техфайл!$F$7:$F$4325,H1073,техфайл!$G$7:$G$4325,266,техфайл!$A$7:$A$4325,A1073,техфайл!$K$7:$K$4325,M1073)</f>
        <v>0</v>
      </c>
      <c r="O1073" s="43"/>
      <c r="P1073" s="56" t="str">
        <f t="shared" ref="P1073:P1092" si="80">E1073&amp;F1073&amp;SUBSTITUTE(G1073," ","")&amp;H1073</f>
        <v>90607021400023220612</v>
      </c>
    </row>
    <row r="1074" spans="1:16" x14ac:dyDescent="0.3">
      <c r="A1074" s="82">
        <v>25710352</v>
      </c>
      <c r="B1074" s="191"/>
      <c r="C1074" s="191"/>
      <c r="D1074" s="191"/>
      <c r="E1074" s="44">
        <v>906</v>
      </c>
      <c r="F1074" s="44" t="s">
        <v>145</v>
      </c>
      <c r="G1074" s="62" t="s">
        <v>684</v>
      </c>
      <c r="H1074" s="56">
        <v>612</v>
      </c>
      <c r="I1074" s="56"/>
      <c r="J1074" s="57">
        <f>SUMIFS(техфайл!$H$7:$H$4325,техфайл!$D$7:$D$4325,F1074,техфайл!$E$7:$E$4325,G1074,техфайл!$F$7:$F$4325,H1074,техфайл!$A$7:$A$4325,A1074)</f>
        <v>180290</v>
      </c>
      <c r="K1074" s="57"/>
      <c r="L1074" s="56">
        <v>213</v>
      </c>
      <c r="M1074" s="89" t="s">
        <v>173</v>
      </c>
      <c r="N1074" s="57">
        <f>SUMIFS(техфайл!$H$7:$H$4325,техфайл!$D$7:$D$4325,F1074,техфайл!$E$7:$E$4325,G1074,техфайл!$F$7:$F$4325,H1074,техфайл!$G$7:$G$4325,L1074,техфайл!$A$7:$A$4325,A1074,техфайл!$K$7:$K$4325,M1074)</f>
        <v>0</v>
      </c>
      <c r="O1074" s="43"/>
      <c r="P1074" s="56" t="str">
        <f t="shared" si="80"/>
        <v>906070214000R3040612</v>
      </c>
    </row>
    <row r="1075" spans="1:16" ht="18.75" hidden="1" customHeight="1" x14ac:dyDescent="0.3">
      <c r="A1075" s="82">
        <v>25710352</v>
      </c>
      <c r="B1075" s="191"/>
      <c r="C1075" s="191"/>
      <c r="D1075" s="191"/>
      <c r="E1075" s="44">
        <v>906</v>
      </c>
      <c r="F1075" s="44" t="s">
        <v>145</v>
      </c>
      <c r="G1075" s="62" t="s">
        <v>683</v>
      </c>
      <c r="H1075" s="56">
        <v>612</v>
      </c>
      <c r="I1075" s="56"/>
      <c r="J1075" s="57">
        <f>SUMIFS(техфайл!$H$7:$H$4325,техфайл!$D$7:$D$4325,F1075,техфайл!$E$7:$E$4325,G1075,техфайл!$F$7:$F$4325,H1075,техфайл!$A$7:$A$4325,A1075)</f>
        <v>0</v>
      </c>
      <c r="K1075" s="57"/>
      <c r="L1075" s="56">
        <v>211</v>
      </c>
      <c r="M1075" s="89" t="s">
        <v>172</v>
      </c>
      <c r="N1075" s="57">
        <f>SUMIFS(техфайл!$H$7:$H$4325,техфайл!$D$7:$D$4325,F1075,техфайл!$E$7:$E$4325,G1075,техфайл!$F$7:$F$4325,H1075,техфайл!$G$7:$G$4325,L1075,техфайл!$A$7:$A$4325,A1075,техфайл!$K$7:$K$4325,M1075)+SUMIFS(техфайл!$H$7:$H$4325,техфайл!$D$7:$D$4325,F1075,техфайл!$E$7:$E$4325,G1075,техфайл!$F$7:$F$4325,H1075,техфайл!$G$7:$G$4325,266,техфайл!$A$7:$A$4325,A1075,техфайл!$K$7:$K$4325,M1075)</f>
        <v>0</v>
      </c>
      <c r="O1075" s="43"/>
      <c r="P1075" s="56" t="str">
        <f t="shared" ref="P1075:P1076" si="81">E1075&amp;F1075&amp;SUBSTITUTE(G1075," ","")&amp;H1075</f>
        <v>906070214000R3030612</v>
      </c>
    </row>
    <row r="1076" spans="1:16" hidden="1" x14ac:dyDescent="0.3">
      <c r="A1076" s="82">
        <v>25710352</v>
      </c>
      <c r="B1076" s="191"/>
      <c r="C1076" s="191"/>
      <c r="D1076" s="191"/>
      <c r="E1076" s="44">
        <v>906</v>
      </c>
      <c r="F1076" s="44" t="s">
        <v>145</v>
      </c>
      <c r="G1076" s="62" t="s">
        <v>683</v>
      </c>
      <c r="H1076" s="56"/>
      <c r="I1076" s="56"/>
      <c r="J1076" s="57">
        <f>SUMIFS(техфайл!$H$7:$H$4325,техфайл!$D$7:$D$4325,F1076,техфайл!$E$7:$E$4325,G1076,техфайл!$F$7:$F$4325,H1076,техфайл!$A$7:$A$4325,A1076)</f>
        <v>0</v>
      </c>
      <c r="K1076" s="57"/>
      <c r="L1076" s="56">
        <v>213</v>
      </c>
      <c r="M1076" s="89" t="s">
        <v>173</v>
      </c>
      <c r="N1076" s="57">
        <f>SUMIFS(техфайл!$H$7:$H$4325,техфайл!$D$7:$D$4325,F1076,техфайл!$E$7:$E$4325,G1076,техфайл!$F$7:$F$4325,H1076,техфайл!$G$7:$G$4325,L1076,техфайл!$A$7:$A$4325,A1076,техфайл!$K$7:$K$4325,M1076)</f>
        <v>0</v>
      </c>
      <c r="O1076" s="43"/>
      <c r="P1076" s="56" t="str">
        <f t="shared" si="81"/>
        <v>906070214000R3030</v>
      </c>
    </row>
    <row r="1077" spans="1:16" hidden="1" x14ac:dyDescent="0.3">
      <c r="A1077" s="82">
        <v>25710352</v>
      </c>
      <c r="B1077" s="191"/>
      <c r="C1077" s="191"/>
      <c r="D1077" s="191"/>
      <c r="E1077" s="44">
        <v>906</v>
      </c>
      <c r="F1077" s="44" t="s">
        <v>145</v>
      </c>
      <c r="G1077" s="62" t="s">
        <v>685</v>
      </c>
      <c r="H1077" s="56">
        <v>612</v>
      </c>
      <c r="I1077" s="56"/>
      <c r="J1077" s="57">
        <f>SUMIFS(техфайл!$H$7:$H$4325,техфайл!$D$7:$D$4325,F1077,техфайл!$E$7:$E$4325,G1077,техфайл!$F$7:$F$4325,H1077,техфайл!$A$7:$A$4325,A1077)</f>
        <v>0</v>
      </c>
      <c r="K1077" s="57"/>
      <c r="L1077" s="56">
        <v>221</v>
      </c>
      <c r="M1077" s="89" t="s">
        <v>131</v>
      </c>
      <c r="N1077" s="57">
        <f>SUMIFS(техфайл!$H$7:$H$4325,техфайл!$D$7:$D$4325,F1077,техфайл!$E$7:$E$4325,G1077,техфайл!$F$7:$F$4325,H1077,техфайл!$G$7:$G$4325,L1077,техфайл!$A$7:$A$4325,A1077,техфайл!$K$7:$K$4325,M1077)</f>
        <v>0</v>
      </c>
      <c r="O1077" s="43"/>
      <c r="P1077" s="56" t="str">
        <f t="shared" si="80"/>
        <v>906070214000R0500612</v>
      </c>
    </row>
    <row r="1078" spans="1:16" hidden="1" x14ac:dyDescent="0.3">
      <c r="A1078" s="82">
        <v>25710352</v>
      </c>
      <c r="B1078" s="191"/>
      <c r="C1078" s="191"/>
      <c r="D1078" s="191"/>
      <c r="E1078" s="44">
        <v>906</v>
      </c>
      <c r="F1078" s="44" t="s">
        <v>145</v>
      </c>
      <c r="G1078" s="62" t="s">
        <v>685</v>
      </c>
      <c r="H1078" s="56"/>
      <c r="I1078" s="56"/>
      <c r="J1078" s="57">
        <f>SUMIFS(техфайл!$H$7:$H$4325,техфайл!$D$7:$D$4325,F1078,техфайл!$E$7:$E$4325,G1078,техфайл!$F$7:$F$4325,H1078,техфайл!$A$7:$A$4325,A1078)</f>
        <v>0</v>
      </c>
      <c r="K1078" s="57"/>
      <c r="L1078" s="56">
        <v>223</v>
      </c>
      <c r="M1078" s="89" t="s">
        <v>132</v>
      </c>
      <c r="N1078" s="57">
        <f>SUMIFS(техфайл!$H$7:$H$4325,техфайл!$D$7:$D$4325,F1078,техфайл!$E$7:$E$4325,G1078,техфайл!$F$7:$F$4325,H1078,техфайл!$G$7:$G$4325,L1078,техфайл!$A$7:$A$4325,A1078,техфайл!$K$7:$K$4325,M1078)</f>
        <v>0</v>
      </c>
      <c r="O1078" s="43"/>
      <c r="P1078" s="56" t="str">
        <f t="shared" si="80"/>
        <v>906070214000R0500</v>
      </c>
    </row>
    <row r="1079" spans="1:16" hidden="1" x14ac:dyDescent="0.3">
      <c r="A1079" s="82">
        <v>25710352</v>
      </c>
      <c r="B1079" s="191"/>
      <c r="C1079" s="191"/>
      <c r="D1079" s="191"/>
      <c r="E1079" s="44">
        <v>906</v>
      </c>
      <c r="F1079" s="44" t="s">
        <v>145</v>
      </c>
      <c r="G1079" s="62">
        <v>1400023220</v>
      </c>
      <c r="H1079" s="56">
        <v>244</v>
      </c>
      <c r="I1079" s="56"/>
      <c r="J1079" s="57"/>
      <c r="K1079" s="57"/>
      <c r="L1079" s="56">
        <v>223</v>
      </c>
      <c r="M1079" s="89" t="s">
        <v>133</v>
      </c>
      <c r="N1079" s="57">
        <f>SUMIFS(техфайл!$H$7:$H$4325,техфайл!$D$7:$D$4325,F1079,техфайл!$E$7:$E$4325,G1079,техфайл!$F$7:$F$4325,H1079,техфайл!$G$7:$G$4325,L1079,техфайл!$A$7:$A$4325,A1079,техфайл!$K$7:$K$4325,M1079)</f>
        <v>0</v>
      </c>
      <c r="O1079" s="43"/>
      <c r="P1079" s="56" t="str">
        <f t="shared" si="80"/>
        <v>90607021400023220244</v>
      </c>
    </row>
    <row r="1080" spans="1:16" hidden="1" x14ac:dyDescent="0.3">
      <c r="A1080" s="82">
        <v>25710352</v>
      </c>
      <c r="B1080" s="191"/>
      <c r="C1080" s="191"/>
      <c r="D1080" s="191"/>
      <c r="E1080" s="44">
        <v>906</v>
      </c>
      <c r="F1080" s="44" t="s">
        <v>145</v>
      </c>
      <c r="G1080" s="62">
        <v>1400023220</v>
      </c>
      <c r="H1080" s="56">
        <v>247</v>
      </c>
      <c r="I1080" s="56"/>
      <c r="J1080" s="57"/>
      <c r="K1080" s="57"/>
      <c r="L1080" s="56">
        <v>223</v>
      </c>
      <c r="M1080" s="89" t="s">
        <v>134</v>
      </c>
      <c r="N1080" s="57">
        <f>SUMIFS(техфайл!$H$7:$H$4325,техфайл!$D$7:$D$4325,F1080,техфайл!$E$7:$E$4325,G1080,техфайл!$F$7:$F$4325,H1080,техфайл!$G$7:$G$4325,L1080,техфайл!$A$7:$A$4325,A1080,техфайл!$K$7:$K$4325,M1080)</f>
        <v>0</v>
      </c>
      <c r="O1080" s="43"/>
      <c r="P1080" s="56" t="str">
        <f t="shared" si="80"/>
        <v>90607021400023220247</v>
      </c>
    </row>
    <row r="1081" spans="1:16" hidden="1" x14ac:dyDescent="0.3">
      <c r="A1081" s="82">
        <v>25710352</v>
      </c>
      <c r="B1081" s="191"/>
      <c r="C1081" s="191"/>
      <c r="D1081" s="191"/>
      <c r="E1081" s="44">
        <v>906</v>
      </c>
      <c r="F1081" s="44" t="s">
        <v>145</v>
      </c>
      <c r="G1081" s="62">
        <v>1400023220</v>
      </c>
      <c r="H1081" s="56">
        <v>247</v>
      </c>
      <c r="I1081" s="56"/>
      <c r="J1081" s="57"/>
      <c r="K1081" s="57"/>
      <c r="L1081" s="56">
        <v>223</v>
      </c>
      <c r="M1081" s="89" t="s">
        <v>135</v>
      </c>
      <c r="N1081" s="57">
        <f>SUMIFS(техфайл!$H$7:$H$4325,техфайл!$D$7:$D$4325,F1081,техфайл!$E$7:$E$4325,G1081,техфайл!$F$7:$F$4325,H1081,техфайл!$G$7:$G$4325,L1081,техфайл!$A$7:$A$4325,A1081,техфайл!$K$7:$K$4325,M1081)</f>
        <v>0</v>
      </c>
      <c r="O1081" s="43"/>
      <c r="P1081" s="56" t="str">
        <f t="shared" si="80"/>
        <v>90607021400023220247</v>
      </c>
    </row>
    <row r="1082" spans="1:16" hidden="1" x14ac:dyDescent="0.3">
      <c r="A1082" s="82">
        <v>25710352</v>
      </c>
      <c r="B1082" s="191"/>
      <c r="C1082" s="191"/>
      <c r="D1082" s="191"/>
      <c r="E1082" s="44">
        <v>906</v>
      </c>
      <c r="F1082" s="44" t="s">
        <v>145</v>
      </c>
      <c r="G1082" s="62">
        <v>1400023220</v>
      </c>
      <c r="H1082" s="56">
        <v>244</v>
      </c>
      <c r="I1082" s="56"/>
      <c r="J1082" s="57"/>
      <c r="K1082" s="57"/>
      <c r="L1082" s="56">
        <v>225</v>
      </c>
      <c r="M1082" s="89" t="s">
        <v>131</v>
      </c>
      <c r="N1082" s="57">
        <f>SUMIFS(техфайл!$H$7:$H$4325,техфайл!$D$7:$D$4325,F1082,техфайл!$E$7:$E$4325,G1082,техфайл!$F$7:$F$4325,H1082,техфайл!$G$7:$G$4325,L1082,техфайл!$A$7:$A$4325,A1082,техфайл!$K$7:$K$4325,M1082)</f>
        <v>0</v>
      </c>
      <c r="O1082" s="43"/>
      <c r="P1082" s="56" t="str">
        <f t="shared" si="80"/>
        <v>90607021400023220244</v>
      </c>
    </row>
    <row r="1083" spans="1:16" hidden="1" x14ac:dyDescent="0.3">
      <c r="A1083" s="82">
        <v>25710352</v>
      </c>
      <c r="B1083" s="191"/>
      <c r="C1083" s="191"/>
      <c r="D1083" s="191"/>
      <c r="E1083" s="44">
        <v>906</v>
      </c>
      <c r="F1083" s="44" t="s">
        <v>145</v>
      </c>
      <c r="G1083" s="62">
        <v>1400023220</v>
      </c>
      <c r="H1083" s="56">
        <v>244</v>
      </c>
      <c r="I1083" s="56"/>
      <c r="J1083" s="57"/>
      <c r="K1083" s="57"/>
      <c r="L1083" s="56">
        <v>226</v>
      </c>
      <c r="M1083" s="89" t="s">
        <v>137</v>
      </c>
      <c r="N1083" s="57">
        <f>SUMIFS(техфайл!$H$7:$H$4325,техфайл!$D$7:$D$4325,F1083,техфайл!$E$7:$E$4325,G1083,техфайл!$F$7:$F$4325,H1083,техфайл!$G$7:$G$4325,L1083,техфайл!$A$7:$A$4325,A1083,техфайл!$K$7:$K$4325,M1083)</f>
        <v>0</v>
      </c>
      <c r="O1083" s="43"/>
      <c r="P1083" s="56" t="str">
        <f t="shared" si="80"/>
        <v>90607021400023220244</v>
      </c>
    </row>
    <row r="1084" spans="1:16" hidden="1" x14ac:dyDescent="0.3">
      <c r="A1084" s="82">
        <v>25710352</v>
      </c>
      <c r="B1084" s="191"/>
      <c r="C1084" s="191"/>
      <c r="D1084" s="191"/>
      <c r="E1084" s="44">
        <v>906</v>
      </c>
      <c r="F1084" s="44" t="s">
        <v>145</v>
      </c>
      <c r="G1084" s="62">
        <v>1400023220</v>
      </c>
      <c r="H1084" s="56">
        <v>244</v>
      </c>
      <c r="I1084" s="56"/>
      <c r="J1084" s="57"/>
      <c r="K1084" s="57"/>
      <c r="L1084" s="56">
        <v>226</v>
      </c>
      <c r="M1084" s="89" t="s">
        <v>131</v>
      </c>
      <c r="N1084" s="57">
        <f>SUMIFS(техфайл!$H$7:$H$4325,техфайл!$D$7:$D$4325,F1084,техфайл!$E$7:$E$4325,G1084,техфайл!$F$7:$F$4325,H1084,техфайл!$G$7:$G$4325,L1084,техфайл!$A$7:$A$4325,A1084,техфайл!$K$7:$K$4325,M1084)</f>
        <v>0</v>
      </c>
      <c r="O1084" s="43"/>
      <c r="P1084" s="56" t="str">
        <f t="shared" si="80"/>
        <v>90607021400023220244</v>
      </c>
    </row>
    <row r="1085" spans="1:16" hidden="1" x14ac:dyDescent="0.3">
      <c r="A1085" s="82">
        <v>25710352</v>
      </c>
      <c r="B1085" s="191"/>
      <c r="C1085" s="191"/>
      <c r="D1085" s="191"/>
      <c r="E1085" s="44">
        <v>906</v>
      </c>
      <c r="F1085" s="44" t="s">
        <v>145</v>
      </c>
      <c r="G1085" s="62">
        <v>1400023220</v>
      </c>
      <c r="H1085" s="56">
        <v>244</v>
      </c>
      <c r="I1085" s="56"/>
      <c r="J1085" s="57"/>
      <c r="K1085" s="57"/>
      <c r="L1085" s="56">
        <v>310</v>
      </c>
      <c r="M1085" s="89" t="s">
        <v>136</v>
      </c>
      <c r="N1085" s="57">
        <f>SUMIFS(техфайл!$H$7:$H$4325,техфайл!$D$7:$D$4325,F1085,техфайл!$E$7:$E$4325,G1085,техфайл!$F$7:$F$4325,H1085,техфайл!$G$7:$G$4325,L1085,техфайл!$A$7:$A$4325,A1085,техфайл!$K$7:$K$4325,M1085)</f>
        <v>0</v>
      </c>
      <c r="O1085" s="43"/>
      <c r="P1085" s="56" t="str">
        <f t="shared" si="80"/>
        <v>90607021400023220244</v>
      </c>
    </row>
    <row r="1086" spans="1:16" hidden="1" x14ac:dyDescent="0.3">
      <c r="A1086" s="82">
        <v>25710352</v>
      </c>
      <c r="B1086" s="191"/>
      <c r="C1086" s="191"/>
      <c r="D1086" s="191"/>
      <c r="E1086" s="44">
        <v>906</v>
      </c>
      <c r="F1086" s="44" t="s">
        <v>145</v>
      </c>
      <c r="G1086" s="62">
        <v>1400023220</v>
      </c>
      <c r="H1086" s="56">
        <v>244</v>
      </c>
      <c r="I1086" s="56"/>
      <c r="J1086" s="57"/>
      <c r="K1086" s="57"/>
      <c r="L1086" s="56">
        <v>342</v>
      </c>
      <c r="M1086" s="89">
        <v>2230</v>
      </c>
      <c r="N1086" s="57">
        <f>SUMIFS(техфайл!$H$7:$H$4325,техфайл!$D$7:$D$4325,F1086,техфайл!$E$7:$E$4325,G1086,техфайл!$F$7:$F$4325,H1086,техфайл!$G$7:$G$4325,L1086,техфайл!$A$7:$A$4325,A1086,техфайл!$K$7:$K$4325,M1086)</f>
        <v>0</v>
      </c>
      <c r="O1086" s="43"/>
      <c r="P1086" s="56" t="str">
        <f t="shared" ref="P1086" si="82">E1086&amp;F1086&amp;SUBSTITUTE(G1086," ","")&amp;H1086</f>
        <v>90607021400023220244</v>
      </c>
    </row>
    <row r="1087" spans="1:16" hidden="1" x14ac:dyDescent="0.3">
      <c r="A1087" s="82">
        <v>25710352</v>
      </c>
      <c r="B1087" s="191"/>
      <c r="C1087" s="191"/>
      <c r="D1087" s="191"/>
      <c r="E1087" s="44">
        <v>906</v>
      </c>
      <c r="F1087" s="44" t="s">
        <v>145</v>
      </c>
      <c r="G1087" s="62" t="s">
        <v>684</v>
      </c>
      <c r="H1087" s="56">
        <v>244</v>
      </c>
      <c r="I1087" s="56"/>
      <c r="J1087" s="57">
        <f>SUMIFS(техфайл!$H$7:$H$4325,техфайл!$D$7:$D$4325,F1087,техфайл!$E$7:$E$4325,G1087,техфайл!$F$7:$F$4325,H1087,техфайл!$A$7:$A$4325,A1087)</f>
        <v>0</v>
      </c>
      <c r="K1087" s="57"/>
      <c r="L1087" s="56">
        <v>342</v>
      </c>
      <c r="M1087" s="89">
        <v>2230</v>
      </c>
      <c r="N1087" s="57">
        <f>SUMIFS(техфайл!$H$7:$H$4325,техфайл!$D$7:$D$4325,F1087,техфайл!$E$7:$E$4325,G1087,техфайл!$F$7:$F$4325,H1087,техфайл!$G$7:$G$4325,L1087,техфайл!$A$7:$A$4325,A1087,техфайл!$K$7:$K$4325,M1087)</f>
        <v>0</v>
      </c>
      <c r="O1087" s="43"/>
      <c r="P1087" s="56" t="str">
        <f t="shared" si="80"/>
        <v>906070214000R3040244</v>
      </c>
    </row>
    <row r="1088" spans="1:16" hidden="1" x14ac:dyDescent="0.3">
      <c r="A1088" s="82">
        <v>25710352</v>
      </c>
      <c r="B1088" s="191"/>
      <c r="C1088" s="191"/>
      <c r="D1088" s="191"/>
      <c r="E1088" s="44">
        <v>906</v>
      </c>
      <c r="F1088" s="44" t="s">
        <v>145</v>
      </c>
      <c r="G1088" s="62">
        <v>1400023220</v>
      </c>
      <c r="H1088" s="56">
        <v>244</v>
      </c>
      <c r="I1088" s="56"/>
      <c r="J1088" s="57"/>
      <c r="K1088" s="57"/>
      <c r="L1088" s="56">
        <v>344</v>
      </c>
      <c r="M1088" s="89" t="s">
        <v>136</v>
      </c>
      <c r="N1088" s="57">
        <f>SUMIFS(техфайл!$H$7:$H$4325,техфайл!$D$7:$D$4325,F1088,техфайл!$E$7:$E$4325,G1088,техфайл!$F$7:$F$4325,H1088,техфайл!$G$7:$G$4325,L1088,техфайл!$A$7:$A$4325,A1088,техфайл!$K$7:$K$4325,M1088)</f>
        <v>0</v>
      </c>
      <c r="O1088" s="43"/>
      <c r="P1088" s="56" t="str">
        <f t="shared" si="80"/>
        <v>90607021400023220244</v>
      </c>
    </row>
    <row r="1089" spans="1:16" hidden="1" x14ac:dyDescent="0.3">
      <c r="A1089" s="82">
        <v>25710352</v>
      </c>
      <c r="B1089" s="191"/>
      <c r="C1089" s="191"/>
      <c r="D1089" s="191"/>
      <c r="E1089" s="44">
        <v>906</v>
      </c>
      <c r="F1089" s="44" t="s">
        <v>145</v>
      </c>
      <c r="G1089" s="62">
        <v>1400023220</v>
      </c>
      <c r="H1089" s="56">
        <v>244</v>
      </c>
      <c r="I1089" s="56"/>
      <c r="J1089" s="57"/>
      <c r="K1089" s="57"/>
      <c r="L1089" s="56">
        <v>346</v>
      </c>
      <c r="M1089" s="89" t="s">
        <v>136</v>
      </c>
      <c r="N1089" s="57">
        <f>SUMIFS(техфайл!$H$7:$H$4325,техфайл!$D$7:$D$4325,F1089,техфайл!$E$7:$E$4325,G1089,техфайл!$F$7:$F$4325,H1089,техфайл!$G$7:$G$4325,L1089,техфайл!$A$7:$A$4325,A1089,техфайл!$K$7:$K$4325,M1089)</f>
        <v>0</v>
      </c>
      <c r="O1089" s="43"/>
      <c r="P1089" s="56" t="str">
        <f t="shared" si="80"/>
        <v>90607021400023220244</v>
      </c>
    </row>
    <row r="1090" spans="1:16" hidden="1" x14ac:dyDescent="0.3">
      <c r="A1090" s="82">
        <v>25710352</v>
      </c>
      <c r="B1090" s="191"/>
      <c r="C1090" s="191"/>
      <c r="D1090" s="191"/>
      <c r="E1090" s="44">
        <v>906</v>
      </c>
      <c r="F1090" s="44" t="s">
        <v>145</v>
      </c>
      <c r="G1090" s="62">
        <v>1400023220</v>
      </c>
      <c r="H1090" s="56">
        <v>851</v>
      </c>
      <c r="I1090" s="56"/>
      <c r="J1090" s="57">
        <f>SUMIFS(техфайл!$H$7:$H$4325,техфайл!$D$7:$D$4325,F1090,техфайл!$E$7:$E$4325,G1090,техфайл!$F$7:$F$4325,H1090,техфайл!$A$7:$A$4325,A1090)</f>
        <v>0</v>
      </c>
      <c r="K1090" s="57"/>
      <c r="L1090" s="56">
        <v>291</v>
      </c>
      <c r="M1090" s="89" t="s">
        <v>138</v>
      </c>
      <c r="N1090" s="57">
        <f>SUMIFS(техфайл!$H$7:$H$4325,техфайл!$D$7:$D$4325,F1090,техфайл!$E$7:$E$4325,G1090,техфайл!$F$7:$F$4325,H1090,техфайл!$G$7:$G$4325,L1090,техфайл!$A$7:$A$4325,A1090,техфайл!$K$7:$K$4325,M1090)</f>
        <v>0</v>
      </c>
      <c r="O1090" s="43"/>
      <c r="P1090" s="56" t="str">
        <f t="shared" si="80"/>
        <v>90607021400023220851</v>
      </c>
    </row>
    <row r="1091" spans="1:16" hidden="1" x14ac:dyDescent="0.3">
      <c r="A1091" s="82">
        <v>25710352</v>
      </c>
      <c r="B1091" s="191"/>
      <c r="C1091" s="191"/>
      <c r="D1091" s="191"/>
      <c r="E1091" s="44">
        <v>906</v>
      </c>
      <c r="F1091" s="44" t="s">
        <v>174</v>
      </c>
      <c r="G1091" s="62">
        <v>1400005000</v>
      </c>
      <c r="H1091" s="56">
        <v>112</v>
      </c>
      <c r="I1091" s="56"/>
      <c r="J1091" s="57">
        <f>SUMIFS(техфайл!$H$7:$H$4325,техфайл!$D$7:$D$4325,F1091,техфайл!$E$7:$E$4325,G1091,техфайл!$F$7:$F$4325,H1091,техфайл!$A$7:$A$4325,A1091)</f>
        <v>0</v>
      </c>
      <c r="K1091" s="57"/>
      <c r="L1091" s="56">
        <v>212</v>
      </c>
      <c r="M1091" s="89" t="s">
        <v>175</v>
      </c>
      <c r="N1091" s="57">
        <f>SUMIFS(техфайл!$H$7:$H$4325,техфайл!$D$7:$D$4325,F1091,техфайл!$E$7:$E$4325,G1091,техфайл!$F$7:$F$4325,H1091,техфайл!$G$7:$G$4325,L1091,техфайл!$A$7:$A$4325,A1091,техфайл!$K$7:$K$4325,M1091)</f>
        <v>0</v>
      </c>
      <c r="O1091" s="43"/>
      <c r="P1091" s="56" t="str">
        <f t="shared" si="80"/>
        <v>90607051400005000112</v>
      </c>
    </row>
    <row r="1092" spans="1:16" hidden="1" x14ac:dyDescent="0.3">
      <c r="A1092" s="82">
        <v>25710352</v>
      </c>
      <c r="B1092" s="192"/>
      <c r="C1092" s="192"/>
      <c r="D1092" s="192"/>
      <c r="E1092" s="44">
        <v>906</v>
      </c>
      <c r="F1092" s="44" t="s">
        <v>174</v>
      </c>
      <c r="G1092" s="62">
        <v>1400005000</v>
      </c>
      <c r="H1092" s="56">
        <v>244</v>
      </c>
      <c r="I1092" s="56"/>
      <c r="J1092" s="57">
        <f>SUMIFS(техфайл!$H$7:$H$4325,техфайл!$D$7:$D$4325,F1092,техфайл!$E$7:$E$4325,G1092,техфайл!$F$7:$F$4325,H1092,техфайл!$A$7:$A$4325,A1092)</f>
        <v>0</v>
      </c>
      <c r="K1092" s="57"/>
      <c r="L1092" s="56">
        <v>226</v>
      </c>
      <c r="M1092" s="89" t="s">
        <v>175</v>
      </c>
      <c r="N1092" s="57">
        <f>SUMIFS(техфайл!$H$7:$H$4325,техфайл!$D$7:$D$4325,F1092,техфайл!$E$7:$E$4325,G1092,техфайл!$F$7:$F$4325,H1092,техфайл!$G$7:$G$4325,L1092,техфайл!$A$7:$A$4325,A1092,техфайл!$K$7:$K$4325,M1092)</f>
        <v>0</v>
      </c>
      <c r="O1092" s="43"/>
      <c r="P1092" s="56" t="str">
        <f t="shared" si="80"/>
        <v>90607051400005000244</v>
      </c>
    </row>
    <row r="1093" spans="1:16" ht="18.75" customHeight="1" x14ac:dyDescent="0.3">
      <c r="A1093" s="82">
        <v>25710346</v>
      </c>
      <c r="B1093" s="190" t="s">
        <v>644</v>
      </c>
      <c r="C1093" s="190">
        <v>668</v>
      </c>
      <c r="D1093" s="190" t="str">
        <f>VLOOKUP($A1093, Учреждения!$B$4:$F$292, 3, FALSE)</f>
        <v>ГБОУ "ШКОЛА № 16 Г.О. ГОРЛОВКА"</v>
      </c>
      <c r="E1093" s="81" t="s">
        <v>140</v>
      </c>
      <c r="F1093" s="81" t="s">
        <v>140</v>
      </c>
      <c r="G1093" s="81" t="s">
        <v>140</v>
      </c>
      <c r="H1093" s="81" t="s">
        <v>140</v>
      </c>
      <c r="I1093" s="81" t="s">
        <v>140</v>
      </c>
      <c r="J1093" s="81" t="s">
        <v>140</v>
      </c>
      <c r="K1093" s="80">
        <f>SUM(J1094:J1113)</f>
        <v>81950</v>
      </c>
      <c r="L1093" s="56"/>
      <c r="M1093" s="89"/>
      <c r="N1093" s="57"/>
      <c r="O1093" s="43"/>
      <c r="P1093" s="85"/>
    </row>
    <row r="1094" spans="1:16" ht="18.75" hidden="1" customHeight="1" x14ac:dyDescent="0.3">
      <c r="A1094" s="82">
        <v>25710346</v>
      </c>
      <c r="B1094" s="191"/>
      <c r="C1094" s="191"/>
      <c r="D1094" s="191"/>
      <c r="E1094" s="44">
        <v>906</v>
      </c>
      <c r="F1094" s="44" t="s">
        <v>145</v>
      </c>
      <c r="G1094" s="62">
        <v>1400023220</v>
      </c>
      <c r="H1094" s="56">
        <v>612</v>
      </c>
      <c r="I1094" s="56"/>
      <c r="J1094" s="57">
        <f>SUMIFS(техфайл!$H$7:$H$4325,техфайл!$D$7:$D$4325,F1094,техфайл!$E$7:$E$4325,G1094,техфайл!$F$7:$F$4325,H1094,техфайл!$A$7:$A$4325,A1094)</f>
        <v>0</v>
      </c>
      <c r="K1094" s="57"/>
      <c r="L1094" s="56">
        <v>211</v>
      </c>
      <c r="M1094" s="89" t="s">
        <v>172</v>
      </c>
      <c r="N1094" s="57">
        <f>SUMIFS(техфайл!$H$7:$H$4325,техфайл!$D$7:$D$4325,F1094,техфайл!$E$7:$E$4325,G1094,техфайл!$F$7:$F$4325,H1094,техфайл!$G$7:$G$4325,L1094,техфайл!$A$7:$A$4325,A1094,техфайл!$K$7:$K$4325,M1094)+SUMIFS(техфайл!$H$7:$H$4325,техфайл!$D$7:$D$4325,F1094,техфайл!$E$7:$E$4325,G1094,техфайл!$F$7:$F$4325,H1094,техфайл!$G$7:$G$4325,266,техфайл!$A$7:$A$4325,A1094,техфайл!$K$7:$K$4325,M1094)</f>
        <v>0</v>
      </c>
      <c r="O1094" s="43"/>
      <c r="P1094" s="56" t="str">
        <f t="shared" ref="P1094:P1113" si="83">E1094&amp;F1094&amp;SUBSTITUTE(G1094," ","")&amp;H1094</f>
        <v>90607021400023220612</v>
      </c>
    </row>
    <row r="1095" spans="1:16" x14ac:dyDescent="0.3">
      <c r="A1095" s="82">
        <v>25710346</v>
      </c>
      <c r="B1095" s="191"/>
      <c r="C1095" s="191"/>
      <c r="D1095" s="191"/>
      <c r="E1095" s="44">
        <v>906</v>
      </c>
      <c r="F1095" s="44" t="s">
        <v>145</v>
      </c>
      <c r="G1095" s="62" t="s">
        <v>684</v>
      </c>
      <c r="H1095" s="56">
        <v>612</v>
      </c>
      <c r="I1095" s="56"/>
      <c r="J1095" s="57">
        <f>SUMIFS(техфайл!$H$7:$H$4325,техфайл!$D$7:$D$4325,F1095,техфайл!$E$7:$E$4325,G1095,техфайл!$F$7:$F$4325,H1095,техфайл!$A$7:$A$4325,A1095)</f>
        <v>81950</v>
      </c>
      <c r="K1095" s="57"/>
      <c r="L1095" s="56">
        <v>213</v>
      </c>
      <c r="M1095" s="89" t="s">
        <v>173</v>
      </c>
      <c r="N1095" s="57">
        <f>SUMIFS(техфайл!$H$7:$H$4325,техфайл!$D$7:$D$4325,F1095,техфайл!$E$7:$E$4325,G1095,техфайл!$F$7:$F$4325,H1095,техфайл!$G$7:$G$4325,L1095,техфайл!$A$7:$A$4325,A1095,техфайл!$K$7:$K$4325,M1095)</f>
        <v>0</v>
      </c>
      <c r="O1095" s="43"/>
      <c r="P1095" s="56" t="str">
        <f t="shared" si="83"/>
        <v>906070214000R3040612</v>
      </c>
    </row>
    <row r="1096" spans="1:16" ht="18.75" hidden="1" customHeight="1" x14ac:dyDescent="0.3">
      <c r="A1096" s="82">
        <v>25710346</v>
      </c>
      <c r="B1096" s="191"/>
      <c r="C1096" s="191"/>
      <c r="D1096" s="191"/>
      <c r="E1096" s="44">
        <v>906</v>
      </c>
      <c r="F1096" s="44" t="s">
        <v>145</v>
      </c>
      <c r="G1096" s="62" t="s">
        <v>683</v>
      </c>
      <c r="H1096" s="56">
        <v>612</v>
      </c>
      <c r="I1096" s="56"/>
      <c r="J1096" s="57">
        <f>SUMIFS(техфайл!$H$7:$H$4325,техфайл!$D$7:$D$4325,F1096,техфайл!$E$7:$E$4325,G1096,техфайл!$F$7:$F$4325,H1096,техфайл!$A$7:$A$4325,A1096)</f>
        <v>0</v>
      </c>
      <c r="K1096" s="57"/>
      <c r="L1096" s="56">
        <v>211</v>
      </c>
      <c r="M1096" s="89" t="s">
        <v>172</v>
      </c>
      <c r="N1096" s="57">
        <f>SUMIFS(техфайл!$H$7:$H$4325,техфайл!$D$7:$D$4325,F1096,техфайл!$E$7:$E$4325,G1096,техфайл!$F$7:$F$4325,H1096,техфайл!$G$7:$G$4325,L1096,техфайл!$A$7:$A$4325,A1096,техфайл!$K$7:$K$4325,M1096)+SUMIFS(техфайл!$H$7:$H$4325,техфайл!$D$7:$D$4325,F1096,техфайл!$E$7:$E$4325,G1096,техфайл!$F$7:$F$4325,H1096,техфайл!$G$7:$G$4325,266,техфайл!$A$7:$A$4325,A1096,техфайл!$K$7:$K$4325,M1096)</f>
        <v>0</v>
      </c>
      <c r="O1096" s="43"/>
      <c r="P1096" s="56" t="str">
        <f t="shared" ref="P1096:P1097" si="84">E1096&amp;F1096&amp;SUBSTITUTE(G1096," ","")&amp;H1096</f>
        <v>906070214000R3030612</v>
      </c>
    </row>
    <row r="1097" spans="1:16" hidden="1" x14ac:dyDescent="0.3">
      <c r="A1097" s="82">
        <v>25710346</v>
      </c>
      <c r="B1097" s="191"/>
      <c r="C1097" s="191"/>
      <c r="D1097" s="191"/>
      <c r="E1097" s="44">
        <v>906</v>
      </c>
      <c r="F1097" s="44" t="s">
        <v>145</v>
      </c>
      <c r="G1097" s="62" t="s">
        <v>683</v>
      </c>
      <c r="H1097" s="56"/>
      <c r="I1097" s="56"/>
      <c r="J1097" s="57">
        <f>SUMIFS(техфайл!$H$7:$H$4325,техфайл!$D$7:$D$4325,F1097,техфайл!$E$7:$E$4325,G1097,техфайл!$F$7:$F$4325,H1097,техфайл!$A$7:$A$4325,A1097)</f>
        <v>0</v>
      </c>
      <c r="K1097" s="57"/>
      <c r="L1097" s="56">
        <v>213</v>
      </c>
      <c r="M1097" s="89" t="s">
        <v>173</v>
      </c>
      <c r="N1097" s="57">
        <f>SUMIFS(техфайл!$H$7:$H$4325,техфайл!$D$7:$D$4325,F1097,техфайл!$E$7:$E$4325,G1097,техфайл!$F$7:$F$4325,H1097,техфайл!$G$7:$G$4325,L1097,техфайл!$A$7:$A$4325,A1097,техфайл!$K$7:$K$4325,M1097)</f>
        <v>0</v>
      </c>
      <c r="O1097" s="43"/>
      <c r="P1097" s="56" t="str">
        <f t="shared" si="84"/>
        <v>906070214000R3030</v>
      </c>
    </row>
    <row r="1098" spans="1:16" hidden="1" x14ac:dyDescent="0.3">
      <c r="A1098" s="82">
        <v>25710346</v>
      </c>
      <c r="B1098" s="191"/>
      <c r="C1098" s="191"/>
      <c r="D1098" s="191"/>
      <c r="E1098" s="44">
        <v>906</v>
      </c>
      <c r="F1098" s="44" t="s">
        <v>145</v>
      </c>
      <c r="G1098" s="62" t="s">
        <v>685</v>
      </c>
      <c r="H1098" s="56">
        <v>612</v>
      </c>
      <c r="I1098" s="56"/>
      <c r="J1098" s="57">
        <f>SUMIFS(техфайл!$H$7:$H$4325,техфайл!$D$7:$D$4325,F1098,техфайл!$E$7:$E$4325,G1098,техфайл!$F$7:$F$4325,H1098,техфайл!$A$7:$A$4325,A1098)</f>
        <v>0</v>
      </c>
      <c r="K1098" s="57"/>
      <c r="L1098" s="56">
        <v>221</v>
      </c>
      <c r="M1098" s="89" t="s">
        <v>131</v>
      </c>
      <c r="N1098" s="57">
        <f>SUMIFS(техфайл!$H$7:$H$4325,техфайл!$D$7:$D$4325,F1098,техфайл!$E$7:$E$4325,G1098,техфайл!$F$7:$F$4325,H1098,техфайл!$G$7:$G$4325,L1098,техфайл!$A$7:$A$4325,A1098,техфайл!$K$7:$K$4325,M1098)</f>
        <v>0</v>
      </c>
      <c r="O1098" s="43"/>
      <c r="P1098" s="56" t="str">
        <f t="shared" si="83"/>
        <v>906070214000R0500612</v>
      </c>
    </row>
    <row r="1099" spans="1:16" hidden="1" x14ac:dyDescent="0.3">
      <c r="A1099" s="82">
        <v>25710346</v>
      </c>
      <c r="B1099" s="191"/>
      <c r="C1099" s="191"/>
      <c r="D1099" s="191"/>
      <c r="E1099" s="44">
        <v>906</v>
      </c>
      <c r="F1099" s="44" t="s">
        <v>145</v>
      </c>
      <c r="G1099" s="62" t="s">
        <v>685</v>
      </c>
      <c r="H1099" s="56"/>
      <c r="I1099" s="56"/>
      <c r="J1099" s="57">
        <f>SUMIFS(техфайл!$H$7:$H$4325,техфайл!$D$7:$D$4325,F1099,техфайл!$E$7:$E$4325,G1099,техфайл!$F$7:$F$4325,H1099,техфайл!$A$7:$A$4325,A1099)</f>
        <v>0</v>
      </c>
      <c r="K1099" s="57"/>
      <c r="L1099" s="56">
        <v>223</v>
      </c>
      <c r="M1099" s="89" t="s">
        <v>132</v>
      </c>
      <c r="N1099" s="57">
        <f>SUMIFS(техфайл!$H$7:$H$4325,техфайл!$D$7:$D$4325,F1099,техфайл!$E$7:$E$4325,G1099,техфайл!$F$7:$F$4325,H1099,техфайл!$G$7:$G$4325,L1099,техфайл!$A$7:$A$4325,A1099,техфайл!$K$7:$K$4325,M1099)</f>
        <v>0</v>
      </c>
      <c r="O1099" s="43"/>
      <c r="P1099" s="56" t="str">
        <f t="shared" si="83"/>
        <v>906070214000R0500</v>
      </c>
    </row>
    <row r="1100" spans="1:16" hidden="1" x14ac:dyDescent="0.3">
      <c r="A1100" s="82">
        <v>25710346</v>
      </c>
      <c r="B1100" s="191"/>
      <c r="C1100" s="191"/>
      <c r="D1100" s="191"/>
      <c r="E1100" s="44">
        <v>906</v>
      </c>
      <c r="F1100" s="44" t="s">
        <v>145</v>
      </c>
      <c r="G1100" s="62">
        <v>1400023220</v>
      </c>
      <c r="H1100" s="56">
        <v>244</v>
      </c>
      <c r="I1100" s="56"/>
      <c r="J1100" s="57"/>
      <c r="K1100" s="57"/>
      <c r="L1100" s="56">
        <v>223</v>
      </c>
      <c r="M1100" s="89" t="s">
        <v>133</v>
      </c>
      <c r="N1100" s="57">
        <f>SUMIFS(техфайл!$H$7:$H$4325,техфайл!$D$7:$D$4325,F1100,техфайл!$E$7:$E$4325,G1100,техфайл!$F$7:$F$4325,H1100,техфайл!$G$7:$G$4325,L1100,техфайл!$A$7:$A$4325,A1100,техфайл!$K$7:$K$4325,M1100)</f>
        <v>0</v>
      </c>
      <c r="O1100" s="43"/>
      <c r="P1100" s="56" t="str">
        <f t="shared" si="83"/>
        <v>90607021400023220244</v>
      </c>
    </row>
    <row r="1101" spans="1:16" hidden="1" x14ac:dyDescent="0.3">
      <c r="A1101" s="82">
        <v>25710346</v>
      </c>
      <c r="B1101" s="191"/>
      <c r="C1101" s="191"/>
      <c r="D1101" s="191"/>
      <c r="E1101" s="44">
        <v>906</v>
      </c>
      <c r="F1101" s="44" t="s">
        <v>145</v>
      </c>
      <c r="G1101" s="62">
        <v>1400023220</v>
      </c>
      <c r="H1101" s="56">
        <v>247</v>
      </c>
      <c r="I1101" s="56"/>
      <c r="J1101" s="57"/>
      <c r="K1101" s="57"/>
      <c r="L1101" s="56">
        <v>223</v>
      </c>
      <c r="M1101" s="89" t="s">
        <v>134</v>
      </c>
      <c r="N1101" s="57">
        <f>SUMIFS(техфайл!$H$7:$H$4325,техфайл!$D$7:$D$4325,F1101,техфайл!$E$7:$E$4325,G1101,техфайл!$F$7:$F$4325,H1101,техфайл!$G$7:$G$4325,L1101,техфайл!$A$7:$A$4325,A1101,техфайл!$K$7:$K$4325,M1101)</f>
        <v>0</v>
      </c>
      <c r="O1101" s="43"/>
      <c r="P1101" s="56" t="str">
        <f t="shared" si="83"/>
        <v>90607021400023220247</v>
      </c>
    </row>
    <row r="1102" spans="1:16" hidden="1" x14ac:dyDescent="0.3">
      <c r="A1102" s="82">
        <v>25710346</v>
      </c>
      <c r="B1102" s="191"/>
      <c r="C1102" s="191"/>
      <c r="D1102" s="191"/>
      <c r="E1102" s="44">
        <v>906</v>
      </c>
      <c r="F1102" s="44" t="s">
        <v>145</v>
      </c>
      <c r="G1102" s="62">
        <v>1400023220</v>
      </c>
      <c r="H1102" s="56">
        <v>247</v>
      </c>
      <c r="I1102" s="56"/>
      <c r="J1102" s="57"/>
      <c r="K1102" s="57"/>
      <c r="L1102" s="56">
        <v>223</v>
      </c>
      <c r="M1102" s="89" t="s">
        <v>135</v>
      </c>
      <c r="N1102" s="57">
        <f>SUMIFS(техфайл!$H$7:$H$4325,техфайл!$D$7:$D$4325,F1102,техфайл!$E$7:$E$4325,G1102,техфайл!$F$7:$F$4325,H1102,техфайл!$G$7:$G$4325,L1102,техфайл!$A$7:$A$4325,A1102,техфайл!$K$7:$K$4325,M1102)</f>
        <v>0</v>
      </c>
      <c r="O1102" s="43"/>
      <c r="P1102" s="56" t="str">
        <f t="shared" si="83"/>
        <v>90607021400023220247</v>
      </c>
    </row>
    <row r="1103" spans="1:16" hidden="1" x14ac:dyDescent="0.3">
      <c r="A1103" s="82">
        <v>25710346</v>
      </c>
      <c r="B1103" s="191"/>
      <c r="C1103" s="191"/>
      <c r="D1103" s="191"/>
      <c r="E1103" s="44">
        <v>906</v>
      </c>
      <c r="F1103" s="44" t="s">
        <v>145</v>
      </c>
      <c r="G1103" s="62">
        <v>1400023220</v>
      </c>
      <c r="H1103" s="56">
        <v>244</v>
      </c>
      <c r="I1103" s="56"/>
      <c r="J1103" s="57"/>
      <c r="K1103" s="57"/>
      <c r="L1103" s="56">
        <v>225</v>
      </c>
      <c r="M1103" s="89" t="s">
        <v>131</v>
      </c>
      <c r="N1103" s="57">
        <f>SUMIFS(техфайл!$H$7:$H$4325,техфайл!$D$7:$D$4325,F1103,техфайл!$E$7:$E$4325,G1103,техфайл!$F$7:$F$4325,H1103,техфайл!$G$7:$G$4325,L1103,техфайл!$A$7:$A$4325,A1103,техфайл!$K$7:$K$4325,M1103)</f>
        <v>0</v>
      </c>
      <c r="O1103" s="43"/>
      <c r="P1103" s="56" t="str">
        <f t="shared" si="83"/>
        <v>90607021400023220244</v>
      </c>
    </row>
    <row r="1104" spans="1:16" hidden="1" x14ac:dyDescent="0.3">
      <c r="A1104" s="82">
        <v>25710346</v>
      </c>
      <c r="B1104" s="191"/>
      <c r="C1104" s="191"/>
      <c r="D1104" s="191"/>
      <c r="E1104" s="44">
        <v>906</v>
      </c>
      <c r="F1104" s="44" t="s">
        <v>145</v>
      </c>
      <c r="G1104" s="62">
        <v>1400023220</v>
      </c>
      <c r="H1104" s="56">
        <v>244</v>
      </c>
      <c r="I1104" s="56"/>
      <c r="J1104" s="57"/>
      <c r="K1104" s="57"/>
      <c r="L1104" s="56">
        <v>226</v>
      </c>
      <c r="M1104" s="89" t="s">
        <v>137</v>
      </c>
      <c r="N1104" s="57">
        <f>SUMIFS(техфайл!$H$7:$H$4325,техфайл!$D$7:$D$4325,F1104,техфайл!$E$7:$E$4325,G1104,техфайл!$F$7:$F$4325,H1104,техфайл!$G$7:$G$4325,L1104,техфайл!$A$7:$A$4325,A1104,техфайл!$K$7:$K$4325,M1104)</f>
        <v>0</v>
      </c>
      <c r="O1104" s="43"/>
      <c r="P1104" s="56" t="str">
        <f t="shared" si="83"/>
        <v>90607021400023220244</v>
      </c>
    </row>
    <row r="1105" spans="1:16" hidden="1" x14ac:dyDescent="0.3">
      <c r="A1105" s="82">
        <v>25710346</v>
      </c>
      <c r="B1105" s="191"/>
      <c r="C1105" s="191"/>
      <c r="D1105" s="191"/>
      <c r="E1105" s="44">
        <v>906</v>
      </c>
      <c r="F1105" s="44" t="s">
        <v>145</v>
      </c>
      <c r="G1105" s="62">
        <v>1400023220</v>
      </c>
      <c r="H1105" s="56">
        <v>244</v>
      </c>
      <c r="I1105" s="56"/>
      <c r="J1105" s="57"/>
      <c r="K1105" s="57"/>
      <c r="L1105" s="56">
        <v>226</v>
      </c>
      <c r="M1105" s="89" t="s">
        <v>131</v>
      </c>
      <c r="N1105" s="57">
        <f>SUMIFS(техфайл!$H$7:$H$4325,техфайл!$D$7:$D$4325,F1105,техфайл!$E$7:$E$4325,G1105,техфайл!$F$7:$F$4325,H1105,техфайл!$G$7:$G$4325,L1105,техфайл!$A$7:$A$4325,A1105,техфайл!$K$7:$K$4325,M1105)</f>
        <v>0</v>
      </c>
      <c r="O1105" s="43"/>
      <c r="P1105" s="56" t="str">
        <f t="shared" si="83"/>
        <v>90607021400023220244</v>
      </c>
    </row>
    <row r="1106" spans="1:16" hidden="1" x14ac:dyDescent="0.3">
      <c r="A1106" s="82">
        <v>25710346</v>
      </c>
      <c r="B1106" s="191"/>
      <c r="C1106" s="191"/>
      <c r="D1106" s="191"/>
      <c r="E1106" s="44">
        <v>906</v>
      </c>
      <c r="F1106" s="44" t="s">
        <v>145</v>
      </c>
      <c r="G1106" s="62">
        <v>1400023220</v>
      </c>
      <c r="H1106" s="56">
        <v>244</v>
      </c>
      <c r="I1106" s="56"/>
      <c r="J1106" s="57"/>
      <c r="K1106" s="57"/>
      <c r="L1106" s="56">
        <v>310</v>
      </c>
      <c r="M1106" s="89" t="s">
        <v>136</v>
      </c>
      <c r="N1106" s="57">
        <f>SUMIFS(техфайл!$H$7:$H$4325,техфайл!$D$7:$D$4325,F1106,техфайл!$E$7:$E$4325,G1106,техфайл!$F$7:$F$4325,H1106,техфайл!$G$7:$G$4325,L1106,техфайл!$A$7:$A$4325,A1106,техфайл!$K$7:$K$4325,M1106)</f>
        <v>0</v>
      </c>
      <c r="O1106" s="43"/>
      <c r="P1106" s="56" t="str">
        <f t="shared" si="83"/>
        <v>90607021400023220244</v>
      </c>
    </row>
    <row r="1107" spans="1:16" hidden="1" x14ac:dyDescent="0.3">
      <c r="A1107" s="82">
        <v>25710346</v>
      </c>
      <c r="B1107" s="191"/>
      <c r="C1107" s="191"/>
      <c r="D1107" s="191"/>
      <c r="E1107" s="44">
        <v>906</v>
      </c>
      <c r="F1107" s="44" t="s">
        <v>145</v>
      </c>
      <c r="G1107" s="62">
        <v>1400023220</v>
      </c>
      <c r="H1107" s="56">
        <v>244</v>
      </c>
      <c r="I1107" s="56"/>
      <c r="J1107" s="57"/>
      <c r="K1107" s="57"/>
      <c r="L1107" s="56">
        <v>342</v>
      </c>
      <c r="M1107" s="89">
        <v>2230</v>
      </c>
      <c r="N1107" s="57">
        <f>SUMIFS(техфайл!$H$7:$H$4325,техфайл!$D$7:$D$4325,F1107,техфайл!$E$7:$E$4325,G1107,техфайл!$F$7:$F$4325,H1107,техфайл!$G$7:$G$4325,L1107,техфайл!$A$7:$A$4325,A1107,техфайл!$K$7:$K$4325,M1107)</f>
        <v>0</v>
      </c>
      <c r="O1107" s="43"/>
      <c r="P1107" s="56" t="str">
        <f t="shared" ref="P1107" si="85">E1107&amp;F1107&amp;SUBSTITUTE(G1107," ","")&amp;H1107</f>
        <v>90607021400023220244</v>
      </c>
    </row>
    <row r="1108" spans="1:16" hidden="1" x14ac:dyDescent="0.3">
      <c r="A1108" s="82">
        <v>25710346</v>
      </c>
      <c r="B1108" s="191"/>
      <c r="C1108" s="191"/>
      <c r="D1108" s="191"/>
      <c r="E1108" s="44">
        <v>906</v>
      </c>
      <c r="F1108" s="44" t="s">
        <v>145</v>
      </c>
      <c r="G1108" s="62" t="s">
        <v>684</v>
      </c>
      <c r="H1108" s="56">
        <v>244</v>
      </c>
      <c r="I1108" s="56"/>
      <c r="J1108" s="57">
        <f>SUMIFS(техфайл!$H$7:$H$4325,техфайл!$D$7:$D$4325,F1108,техфайл!$E$7:$E$4325,G1108,техфайл!$F$7:$F$4325,H1108,техфайл!$A$7:$A$4325,A1108)</f>
        <v>0</v>
      </c>
      <c r="K1108" s="57"/>
      <c r="L1108" s="56">
        <v>342</v>
      </c>
      <c r="M1108" s="89">
        <v>2230</v>
      </c>
      <c r="N1108" s="57">
        <f>SUMIFS(техфайл!$H$7:$H$4325,техфайл!$D$7:$D$4325,F1108,техфайл!$E$7:$E$4325,G1108,техфайл!$F$7:$F$4325,H1108,техфайл!$G$7:$G$4325,L1108,техфайл!$A$7:$A$4325,A1108,техфайл!$K$7:$K$4325,M1108)</f>
        <v>0</v>
      </c>
      <c r="O1108" s="43"/>
      <c r="P1108" s="56" t="str">
        <f t="shared" si="83"/>
        <v>906070214000R3040244</v>
      </c>
    </row>
    <row r="1109" spans="1:16" hidden="1" x14ac:dyDescent="0.3">
      <c r="A1109" s="82">
        <v>25710346</v>
      </c>
      <c r="B1109" s="191"/>
      <c r="C1109" s="191"/>
      <c r="D1109" s="191"/>
      <c r="E1109" s="44">
        <v>906</v>
      </c>
      <c r="F1109" s="44" t="s">
        <v>145</v>
      </c>
      <c r="G1109" s="62">
        <v>1400023220</v>
      </c>
      <c r="H1109" s="56">
        <v>244</v>
      </c>
      <c r="I1109" s="56"/>
      <c r="J1109" s="57"/>
      <c r="K1109" s="57"/>
      <c r="L1109" s="56">
        <v>344</v>
      </c>
      <c r="M1109" s="89" t="s">
        <v>136</v>
      </c>
      <c r="N1109" s="57">
        <f>SUMIFS(техфайл!$H$7:$H$4325,техфайл!$D$7:$D$4325,F1109,техфайл!$E$7:$E$4325,G1109,техфайл!$F$7:$F$4325,H1109,техфайл!$G$7:$G$4325,L1109,техфайл!$A$7:$A$4325,A1109,техфайл!$K$7:$K$4325,M1109)</f>
        <v>0</v>
      </c>
      <c r="O1109" s="43"/>
      <c r="P1109" s="56" t="str">
        <f t="shared" si="83"/>
        <v>90607021400023220244</v>
      </c>
    </row>
    <row r="1110" spans="1:16" hidden="1" x14ac:dyDescent="0.3">
      <c r="A1110" s="82">
        <v>25710346</v>
      </c>
      <c r="B1110" s="191"/>
      <c r="C1110" s="191"/>
      <c r="D1110" s="191"/>
      <c r="E1110" s="44">
        <v>906</v>
      </c>
      <c r="F1110" s="44" t="s">
        <v>145</v>
      </c>
      <c r="G1110" s="62">
        <v>1400023220</v>
      </c>
      <c r="H1110" s="56">
        <v>244</v>
      </c>
      <c r="I1110" s="56"/>
      <c r="J1110" s="57"/>
      <c r="K1110" s="57"/>
      <c r="L1110" s="56">
        <v>346</v>
      </c>
      <c r="M1110" s="89" t="s">
        <v>136</v>
      </c>
      <c r="N1110" s="57">
        <f>SUMIFS(техфайл!$H$7:$H$4325,техфайл!$D$7:$D$4325,F1110,техфайл!$E$7:$E$4325,G1110,техфайл!$F$7:$F$4325,H1110,техфайл!$G$7:$G$4325,L1110,техфайл!$A$7:$A$4325,A1110,техфайл!$K$7:$K$4325,M1110)</f>
        <v>0</v>
      </c>
      <c r="O1110" s="43"/>
      <c r="P1110" s="56" t="str">
        <f t="shared" si="83"/>
        <v>90607021400023220244</v>
      </c>
    </row>
    <row r="1111" spans="1:16" hidden="1" x14ac:dyDescent="0.3">
      <c r="A1111" s="82">
        <v>25710346</v>
      </c>
      <c r="B1111" s="191"/>
      <c r="C1111" s="191"/>
      <c r="D1111" s="191"/>
      <c r="E1111" s="44">
        <v>906</v>
      </c>
      <c r="F1111" s="44" t="s">
        <v>145</v>
      </c>
      <c r="G1111" s="62">
        <v>1400023220</v>
      </c>
      <c r="H1111" s="56">
        <v>851</v>
      </c>
      <c r="I1111" s="56"/>
      <c r="J1111" s="57">
        <f>SUMIFS(техфайл!$H$7:$H$4325,техфайл!$D$7:$D$4325,F1111,техфайл!$E$7:$E$4325,G1111,техфайл!$F$7:$F$4325,H1111,техфайл!$A$7:$A$4325,A1111)</f>
        <v>0</v>
      </c>
      <c r="K1111" s="57"/>
      <c r="L1111" s="56">
        <v>291</v>
      </c>
      <c r="M1111" s="89" t="s">
        <v>138</v>
      </c>
      <c r="N1111" s="57">
        <f>SUMIFS(техфайл!$H$7:$H$4325,техфайл!$D$7:$D$4325,F1111,техфайл!$E$7:$E$4325,G1111,техфайл!$F$7:$F$4325,H1111,техфайл!$G$7:$G$4325,L1111,техфайл!$A$7:$A$4325,A1111,техфайл!$K$7:$K$4325,M1111)</f>
        <v>0</v>
      </c>
      <c r="O1111" s="43"/>
      <c r="P1111" s="56" t="str">
        <f t="shared" si="83"/>
        <v>90607021400023220851</v>
      </c>
    </row>
    <row r="1112" spans="1:16" hidden="1" x14ac:dyDescent="0.3">
      <c r="A1112" s="82">
        <v>25710346</v>
      </c>
      <c r="B1112" s="191"/>
      <c r="C1112" s="191"/>
      <c r="D1112" s="191"/>
      <c r="E1112" s="44">
        <v>906</v>
      </c>
      <c r="F1112" s="44" t="s">
        <v>174</v>
      </c>
      <c r="G1112" s="62">
        <v>1400005000</v>
      </c>
      <c r="H1112" s="56">
        <v>112</v>
      </c>
      <c r="I1112" s="56"/>
      <c r="J1112" s="57">
        <f>SUMIFS(техфайл!$H$7:$H$4325,техфайл!$D$7:$D$4325,F1112,техфайл!$E$7:$E$4325,G1112,техфайл!$F$7:$F$4325,H1112,техфайл!$A$7:$A$4325,A1112)</f>
        <v>0</v>
      </c>
      <c r="K1112" s="57"/>
      <c r="L1112" s="56">
        <v>212</v>
      </c>
      <c r="M1112" s="89" t="s">
        <v>175</v>
      </c>
      <c r="N1112" s="57">
        <f>SUMIFS(техфайл!$H$7:$H$4325,техфайл!$D$7:$D$4325,F1112,техфайл!$E$7:$E$4325,G1112,техфайл!$F$7:$F$4325,H1112,техфайл!$G$7:$G$4325,L1112,техфайл!$A$7:$A$4325,A1112,техфайл!$K$7:$K$4325,M1112)</f>
        <v>0</v>
      </c>
      <c r="O1112" s="43"/>
      <c r="P1112" s="56" t="str">
        <f t="shared" si="83"/>
        <v>90607051400005000112</v>
      </c>
    </row>
    <row r="1113" spans="1:16" hidden="1" x14ac:dyDescent="0.3">
      <c r="A1113" s="82">
        <v>25710346</v>
      </c>
      <c r="B1113" s="192"/>
      <c r="C1113" s="192"/>
      <c r="D1113" s="192"/>
      <c r="E1113" s="44">
        <v>906</v>
      </c>
      <c r="F1113" s="44" t="s">
        <v>174</v>
      </c>
      <c r="G1113" s="62">
        <v>1400005000</v>
      </c>
      <c r="H1113" s="56">
        <v>244</v>
      </c>
      <c r="I1113" s="56"/>
      <c r="J1113" s="57">
        <f>SUMIFS(техфайл!$H$7:$H$4325,техфайл!$D$7:$D$4325,F1113,техфайл!$E$7:$E$4325,G1113,техфайл!$F$7:$F$4325,H1113,техфайл!$A$7:$A$4325,A1113)</f>
        <v>0</v>
      </c>
      <c r="K1113" s="57"/>
      <c r="L1113" s="56">
        <v>226</v>
      </c>
      <c r="M1113" s="89" t="s">
        <v>175</v>
      </c>
      <c r="N1113" s="57">
        <f>SUMIFS(техфайл!$H$7:$H$4325,техфайл!$D$7:$D$4325,F1113,техфайл!$E$7:$E$4325,G1113,техфайл!$F$7:$F$4325,H1113,техфайл!$G$7:$G$4325,L1113,техфайл!$A$7:$A$4325,A1113,техфайл!$K$7:$K$4325,M1113)</f>
        <v>0</v>
      </c>
      <c r="O1113" s="43"/>
      <c r="P1113" s="56" t="str">
        <f t="shared" si="83"/>
        <v>90607051400005000244</v>
      </c>
    </row>
    <row r="1114" spans="1:16" ht="18.75" customHeight="1" x14ac:dyDescent="0.3">
      <c r="A1114" s="82">
        <v>25710338</v>
      </c>
      <c r="B1114" s="190" t="s">
        <v>645</v>
      </c>
      <c r="C1114" s="190">
        <v>669</v>
      </c>
      <c r="D1114" s="190" t="str">
        <f>VLOOKUP($A1114, Учреждения!$B$4:$F$292, 3, FALSE)</f>
        <v>ГБОУ "ШКОЛА № 17 Г.О. ГОРЛОВКА"</v>
      </c>
      <c r="E1114" s="81" t="s">
        <v>140</v>
      </c>
      <c r="F1114" s="81" t="s">
        <v>140</v>
      </c>
      <c r="G1114" s="81" t="s">
        <v>140</v>
      </c>
      <c r="H1114" s="81" t="s">
        <v>140</v>
      </c>
      <c r="I1114" s="81" t="s">
        <v>140</v>
      </c>
      <c r="J1114" s="81" t="s">
        <v>140</v>
      </c>
      <c r="K1114" s="80">
        <f>SUM(J1115:J1134)</f>
        <v>74500</v>
      </c>
      <c r="L1114" s="56"/>
      <c r="M1114" s="89"/>
      <c r="N1114" s="57"/>
      <c r="O1114" s="43"/>
      <c r="P1114" s="85"/>
    </row>
    <row r="1115" spans="1:16" ht="18.75" hidden="1" customHeight="1" x14ac:dyDescent="0.3">
      <c r="A1115" s="82">
        <v>25710338</v>
      </c>
      <c r="B1115" s="191"/>
      <c r="C1115" s="191"/>
      <c r="D1115" s="191"/>
      <c r="E1115" s="44">
        <v>906</v>
      </c>
      <c r="F1115" s="44" t="s">
        <v>145</v>
      </c>
      <c r="G1115" s="62">
        <v>1400023220</v>
      </c>
      <c r="H1115" s="56">
        <v>612</v>
      </c>
      <c r="I1115" s="56"/>
      <c r="J1115" s="57">
        <f>SUMIFS(техфайл!$H$7:$H$4325,техфайл!$D$7:$D$4325,F1115,техфайл!$E$7:$E$4325,G1115,техфайл!$F$7:$F$4325,H1115,техфайл!$A$7:$A$4325,A1115)</f>
        <v>0</v>
      </c>
      <c r="K1115" s="57"/>
      <c r="L1115" s="56">
        <v>211</v>
      </c>
      <c r="M1115" s="89" t="s">
        <v>172</v>
      </c>
      <c r="N1115" s="57">
        <f>SUMIFS(техфайл!$H$7:$H$4325,техфайл!$D$7:$D$4325,F1115,техфайл!$E$7:$E$4325,G1115,техфайл!$F$7:$F$4325,H1115,техфайл!$G$7:$G$4325,L1115,техфайл!$A$7:$A$4325,A1115,техфайл!$K$7:$K$4325,M1115)+SUMIFS(техфайл!$H$7:$H$4325,техфайл!$D$7:$D$4325,F1115,техфайл!$E$7:$E$4325,G1115,техфайл!$F$7:$F$4325,H1115,техфайл!$G$7:$G$4325,266,техфайл!$A$7:$A$4325,A1115,техфайл!$K$7:$K$4325,M1115)</f>
        <v>0</v>
      </c>
      <c r="O1115" s="43"/>
      <c r="P1115" s="56" t="str">
        <f t="shared" ref="P1115:P1134" si="86">E1115&amp;F1115&amp;SUBSTITUTE(G1115," ","")&amp;H1115</f>
        <v>90607021400023220612</v>
      </c>
    </row>
    <row r="1116" spans="1:16" x14ac:dyDescent="0.3">
      <c r="A1116" s="82">
        <v>25710338</v>
      </c>
      <c r="B1116" s="191"/>
      <c r="C1116" s="191"/>
      <c r="D1116" s="191"/>
      <c r="E1116" s="44">
        <v>906</v>
      </c>
      <c r="F1116" s="44" t="s">
        <v>145</v>
      </c>
      <c r="G1116" s="62" t="s">
        <v>684</v>
      </c>
      <c r="H1116" s="56">
        <v>612</v>
      </c>
      <c r="I1116" s="56"/>
      <c r="J1116" s="57">
        <f>SUMIFS(техфайл!$H$7:$H$4325,техфайл!$D$7:$D$4325,F1116,техфайл!$E$7:$E$4325,G1116,техфайл!$F$7:$F$4325,H1116,техфайл!$A$7:$A$4325,A1116)</f>
        <v>74500</v>
      </c>
      <c r="K1116" s="57"/>
      <c r="L1116" s="56">
        <v>213</v>
      </c>
      <c r="M1116" s="89" t="s">
        <v>173</v>
      </c>
      <c r="N1116" s="57">
        <f>SUMIFS(техфайл!$H$7:$H$4325,техфайл!$D$7:$D$4325,F1116,техфайл!$E$7:$E$4325,G1116,техфайл!$F$7:$F$4325,H1116,техфайл!$G$7:$G$4325,L1116,техфайл!$A$7:$A$4325,A1116,техфайл!$K$7:$K$4325,M1116)</f>
        <v>0</v>
      </c>
      <c r="O1116" s="43"/>
      <c r="P1116" s="56" t="str">
        <f t="shared" si="86"/>
        <v>906070214000R3040612</v>
      </c>
    </row>
    <row r="1117" spans="1:16" ht="18.75" hidden="1" customHeight="1" x14ac:dyDescent="0.3">
      <c r="A1117" s="82">
        <v>25710338</v>
      </c>
      <c r="B1117" s="191"/>
      <c r="C1117" s="191"/>
      <c r="D1117" s="191"/>
      <c r="E1117" s="44">
        <v>906</v>
      </c>
      <c r="F1117" s="44" t="s">
        <v>145</v>
      </c>
      <c r="G1117" s="62" t="s">
        <v>683</v>
      </c>
      <c r="H1117" s="56">
        <v>612</v>
      </c>
      <c r="I1117" s="56"/>
      <c r="J1117" s="57">
        <f>SUMIFS(техфайл!$H$7:$H$4325,техфайл!$D$7:$D$4325,F1117,техфайл!$E$7:$E$4325,G1117,техфайл!$F$7:$F$4325,H1117,техфайл!$A$7:$A$4325,A1117)</f>
        <v>0</v>
      </c>
      <c r="K1117" s="57"/>
      <c r="L1117" s="56">
        <v>211</v>
      </c>
      <c r="M1117" s="89" t="s">
        <v>172</v>
      </c>
      <c r="N1117" s="57">
        <f>SUMIFS(техфайл!$H$7:$H$4325,техфайл!$D$7:$D$4325,F1117,техфайл!$E$7:$E$4325,G1117,техфайл!$F$7:$F$4325,H1117,техфайл!$G$7:$G$4325,L1117,техфайл!$A$7:$A$4325,A1117,техфайл!$K$7:$K$4325,M1117)+SUMIFS(техфайл!$H$7:$H$4325,техфайл!$D$7:$D$4325,F1117,техфайл!$E$7:$E$4325,G1117,техфайл!$F$7:$F$4325,H1117,техфайл!$G$7:$G$4325,266,техфайл!$A$7:$A$4325,A1117,техфайл!$K$7:$K$4325,M1117)</f>
        <v>0</v>
      </c>
      <c r="O1117" s="43"/>
      <c r="P1117" s="56" t="str">
        <f t="shared" ref="P1117:P1118" si="87">E1117&amp;F1117&amp;SUBSTITUTE(G1117," ","")&amp;H1117</f>
        <v>906070214000R3030612</v>
      </c>
    </row>
    <row r="1118" spans="1:16" hidden="1" x14ac:dyDescent="0.3">
      <c r="A1118" s="82">
        <v>25710338</v>
      </c>
      <c r="B1118" s="191"/>
      <c r="C1118" s="191"/>
      <c r="D1118" s="191"/>
      <c r="E1118" s="44">
        <v>906</v>
      </c>
      <c r="F1118" s="44" t="s">
        <v>145</v>
      </c>
      <c r="G1118" s="62" t="s">
        <v>683</v>
      </c>
      <c r="H1118" s="56"/>
      <c r="I1118" s="56"/>
      <c r="J1118" s="57">
        <f>SUMIFS(техфайл!$H$7:$H$4325,техфайл!$D$7:$D$4325,F1118,техфайл!$E$7:$E$4325,G1118,техфайл!$F$7:$F$4325,H1118,техфайл!$A$7:$A$4325,A1118)</f>
        <v>0</v>
      </c>
      <c r="K1118" s="57"/>
      <c r="L1118" s="56">
        <v>213</v>
      </c>
      <c r="M1118" s="89" t="s">
        <v>173</v>
      </c>
      <c r="N1118" s="57">
        <f>SUMIFS(техфайл!$H$7:$H$4325,техфайл!$D$7:$D$4325,F1118,техфайл!$E$7:$E$4325,G1118,техфайл!$F$7:$F$4325,H1118,техфайл!$G$7:$G$4325,L1118,техфайл!$A$7:$A$4325,A1118,техфайл!$K$7:$K$4325,M1118)</f>
        <v>0</v>
      </c>
      <c r="O1118" s="43"/>
      <c r="P1118" s="56" t="str">
        <f t="shared" si="87"/>
        <v>906070214000R3030</v>
      </c>
    </row>
    <row r="1119" spans="1:16" hidden="1" x14ac:dyDescent="0.3">
      <c r="A1119" s="82">
        <v>25710338</v>
      </c>
      <c r="B1119" s="191"/>
      <c r="C1119" s="191"/>
      <c r="D1119" s="191"/>
      <c r="E1119" s="44">
        <v>906</v>
      </c>
      <c r="F1119" s="44" t="s">
        <v>145</v>
      </c>
      <c r="G1119" s="62" t="s">
        <v>685</v>
      </c>
      <c r="H1119" s="56">
        <v>612</v>
      </c>
      <c r="I1119" s="56"/>
      <c r="J1119" s="57">
        <f>SUMIFS(техфайл!$H$7:$H$4325,техфайл!$D$7:$D$4325,F1119,техфайл!$E$7:$E$4325,G1119,техфайл!$F$7:$F$4325,H1119,техфайл!$A$7:$A$4325,A1119)</f>
        <v>0</v>
      </c>
      <c r="K1119" s="57"/>
      <c r="L1119" s="56">
        <v>221</v>
      </c>
      <c r="M1119" s="89" t="s">
        <v>131</v>
      </c>
      <c r="N1119" s="57">
        <f>SUMIFS(техфайл!$H$7:$H$4325,техфайл!$D$7:$D$4325,F1119,техфайл!$E$7:$E$4325,G1119,техфайл!$F$7:$F$4325,H1119,техфайл!$G$7:$G$4325,L1119,техфайл!$A$7:$A$4325,A1119,техфайл!$K$7:$K$4325,M1119)</f>
        <v>0</v>
      </c>
      <c r="O1119" s="43"/>
      <c r="P1119" s="56" t="str">
        <f t="shared" si="86"/>
        <v>906070214000R0500612</v>
      </c>
    </row>
    <row r="1120" spans="1:16" hidden="1" x14ac:dyDescent="0.3">
      <c r="A1120" s="82">
        <v>25710338</v>
      </c>
      <c r="B1120" s="191"/>
      <c r="C1120" s="191"/>
      <c r="D1120" s="191"/>
      <c r="E1120" s="44">
        <v>906</v>
      </c>
      <c r="F1120" s="44" t="s">
        <v>145</v>
      </c>
      <c r="G1120" s="62" t="s">
        <v>685</v>
      </c>
      <c r="H1120" s="56"/>
      <c r="I1120" s="56"/>
      <c r="J1120" s="57">
        <f>SUMIFS(техфайл!$H$7:$H$4325,техфайл!$D$7:$D$4325,F1120,техфайл!$E$7:$E$4325,G1120,техфайл!$F$7:$F$4325,H1120,техфайл!$A$7:$A$4325,A1120)</f>
        <v>0</v>
      </c>
      <c r="K1120" s="57"/>
      <c r="L1120" s="56">
        <v>223</v>
      </c>
      <c r="M1120" s="89" t="s">
        <v>132</v>
      </c>
      <c r="N1120" s="57">
        <f>SUMIFS(техфайл!$H$7:$H$4325,техфайл!$D$7:$D$4325,F1120,техфайл!$E$7:$E$4325,G1120,техфайл!$F$7:$F$4325,H1120,техфайл!$G$7:$G$4325,L1120,техфайл!$A$7:$A$4325,A1120,техфайл!$K$7:$K$4325,M1120)</f>
        <v>0</v>
      </c>
      <c r="O1120" s="43"/>
      <c r="P1120" s="56" t="str">
        <f t="shared" si="86"/>
        <v>906070214000R0500</v>
      </c>
    </row>
    <row r="1121" spans="1:16" hidden="1" x14ac:dyDescent="0.3">
      <c r="A1121" s="82">
        <v>25710338</v>
      </c>
      <c r="B1121" s="191"/>
      <c r="C1121" s="191"/>
      <c r="D1121" s="191"/>
      <c r="E1121" s="44">
        <v>906</v>
      </c>
      <c r="F1121" s="44" t="s">
        <v>145</v>
      </c>
      <c r="G1121" s="62">
        <v>1400023220</v>
      </c>
      <c r="H1121" s="56">
        <v>244</v>
      </c>
      <c r="I1121" s="56"/>
      <c r="J1121" s="57"/>
      <c r="K1121" s="57"/>
      <c r="L1121" s="56">
        <v>223</v>
      </c>
      <c r="M1121" s="89" t="s">
        <v>133</v>
      </c>
      <c r="N1121" s="57">
        <f>SUMIFS(техфайл!$H$7:$H$4325,техфайл!$D$7:$D$4325,F1121,техфайл!$E$7:$E$4325,G1121,техфайл!$F$7:$F$4325,H1121,техфайл!$G$7:$G$4325,L1121,техфайл!$A$7:$A$4325,A1121,техфайл!$K$7:$K$4325,M1121)</f>
        <v>0</v>
      </c>
      <c r="O1121" s="43"/>
      <c r="P1121" s="56" t="str">
        <f t="shared" si="86"/>
        <v>90607021400023220244</v>
      </c>
    </row>
    <row r="1122" spans="1:16" hidden="1" x14ac:dyDescent="0.3">
      <c r="A1122" s="82">
        <v>25710338</v>
      </c>
      <c r="B1122" s="191"/>
      <c r="C1122" s="191"/>
      <c r="D1122" s="191"/>
      <c r="E1122" s="44">
        <v>906</v>
      </c>
      <c r="F1122" s="44" t="s">
        <v>145</v>
      </c>
      <c r="G1122" s="62">
        <v>1400023220</v>
      </c>
      <c r="H1122" s="56">
        <v>247</v>
      </c>
      <c r="I1122" s="56"/>
      <c r="J1122" s="57"/>
      <c r="K1122" s="57"/>
      <c r="L1122" s="56">
        <v>223</v>
      </c>
      <c r="M1122" s="89" t="s">
        <v>134</v>
      </c>
      <c r="N1122" s="57">
        <f>SUMIFS(техфайл!$H$7:$H$4325,техфайл!$D$7:$D$4325,F1122,техфайл!$E$7:$E$4325,G1122,техфайл!$F$7:$F$4325,H1122,техфайл!$G$7:$G$4325,L1122,техфайл!$A$7:$A$4325,A1122,техфайл!$K$7:$K$4325,M1122)</f>
        <v>0</v>
      </c>
      <c r="O1122" s="43"/>
      <c r="P1122" s="56" t="str">
        <f t="shared" si="86"/>
        <v>90607021400023220247</v>
      </c>
    </row>
    <row r="1123" spans="1:16" hidden="1" x14ac:dyDescent="0.3">
      <c r="A1123" s="82">
        <v>25710338</v>
      </c>
      <c r="B1123" s="191"/>
      <c r="C1123" s="191"/>
      <c r="D1123" s="191"/>
      <c r="E1123" s="44">
        <v>906</v>
      </c>
      <c r="F1123" s="44" t="s">
        <v>145</v>
      </c>
      <c r="G1123" s="62">
        <v>1400023220</v>
      </c>
      <c r="H1123" s="56">
        <v>247</v>
      </c>
      <c r="I1123" s="56"/>
      <c r="J1123" s="57"/>
      <c r="K1123" s="57"/>
      <c r="L1123" s="56">
        <v>223</v>
      </c>
      <c r="M1123" s="89" t="s">
        <v>135</v>
      </c>
      <c r="N1123" s="57">
        <f>SUMIFS(техфайл!$H$7:$H$4325,техфайл!$D$7:$D$4325,F1123,техфайл!$E$7:$E$4325,G1123,техфайл!$F$7:$F$4325,H1123,техфайл!$G$7:$G$4325,L1123,техфайл!$A$7:$A$4325,A1123,техфайл!$K$7:$K$4325,M1123)</f>
        <v>0</v>
      </c>
      <c r="O1123" s="43"/>
      <c r="P1123" s="56" t="str">
        <f t="shared" si="86"/>
        <v>90607021400023220247</v>
      </c>
    </row>
    <row r="1124" spans="1:16" hidden="1" x14ac:dyDescent="0.3">
      <c r="A1124" s="82">
        <v>25710338</v>
      </c>
      <c r="B1124" s="191"/>
      <c r="C1124" s="191"/>
      <c r="D1124" s="191"/>
      <c r="E1124" s="44">
        <v>906</v>
      </c>
      <c r="F1124" s="44" t="s">
        <v>145</v>
      </c>
      <c r="G1124" s="62">
        <v>1400023220</v>
      </c>
      <c r="H1124" s="56">
        <v>244</v>
      </c>
      <c r="I1124" s="56"/>
      <c r="J1124" s="57"/>
      <c r="K1124" s="57"/>
      <c r="L1124" s="56">
        <v>225</v>
      </c>
      <c r="M1124" s="89" t="s">
        <v>131</v>
      </c>
      <c r="N1124" s="57">
        <f>SUMIFS(техфайл!$H$7:$H$4325,техфайл!$D$7:$D$4325,F1124,техфайл!$E$7:$E$4325,G1124,техфайл!$F$7:$F$4325,H1124,техфайл!$G$7:$G$4325,L1124,техфайл!$A$7:$A$4325,A1124,техфайл!$K$7:$K$4325,M1124)</f>
        <v>0</v>
      </c>
      <c r="O1124" s="43"/>
      <c r="P1124" s="56" t="str">
        <f t="shared" si="86"/>
        <v>90607021400023220244</v>
      </c>
    </row>
    <row r="1125" spans="1:16" hidden="1" x14ac:dyDescent="0.3">
      <c r="A1125" s="82">
        <v>25710338</v>
      </c>
      <c r="B1125" s="191"/>
      <c r="C1125" s="191"/>
      <c r="D1125" s="191"/>
      <c r="E1125" s="44">
        <v>906</v>
      </c>
      <c r="F1125" s="44" t="s">
        <v>145</v>
      </c>
      <c r="G1125" s="62">
        <v>1400023220</v>
      </c>
      <c r="H1125" s="56">
        <v>244</v>
      </c>
      <c r="I1125" s="56"/>
      <c r="J1125" s="57"/>
      <c r="K1125" s="57"/>
      <c r="L1125" s="56">
        <v>226</v>
      </c>
      <c r="M1125" s="89" t="s">
        <v>137</v>
      </c>
      <c r="N1125" s="57">
        <f>SUMIFS(техфайл!$H$7:$H$4325,техфайл!$D$7:$D$4325,F1125,техфайл!$E$7:$E$4325,G1125,техфайл!$F$7:$F$4325,H1125,техфайл!$G$7:$G$4325,L1125,техфайл!$A$7:$A$4325,A1125,техфайл!$K$7:$K$4325,M1125)</f>
        <v>0</v>
      </c>
      <c r="O1125" s="43"/>
      <c r="P1125" s="56" t="str">
        <f t="shared" si="86"/>
        <v>90607021400023220244</v>
      </c>
    </row>
    <row r="1126" spans="1:16" hidden="1" x14ac:dyDescent="0.3">
      <c r="A1126" s="82">
        <v>25710338</v>
      </c>
      <c r="B1126" s="191"/>
      <c r="C1126" s="191"/>
      <c r="D1126" s="191"/>
      <c r="E1126" s="44">
        <v>906</v>
      </c>
      <c r="F1126" s="44" t="s">
        <v>145</v>
      </c>
      <c r="G1126" s="62">
        <v>1400023220</v>
      </c>
      <c r="H1126" s="56">
        <v>244</v>
      </c>
      <c r="I1126" s="56"/>
      <c r="J1126" s="57"/>
      <c r="K1126" s="57"/>
      <c r="L1126" s="56">
        <v>226</v>
      </c>
      <c r="M1126" s="89" t="s">
        <v>131</v>
      </c>
      <c r="N1126" s="57">
        <f>SUMIFS(техфайл!$H$7:$H$4325,техфайл!$D$7:$D$4325,F1126,техфайл!$E$7:$E$4325,G1126,техфайл!$F$7:$F$4325,H1126,техфайл!$G$7:$G$4325,L1126,техфайл!$A$7:$A$4325,A1126,техфайл!$K$7:$K$4325,M1126)</f>
        <v>0</v>
      </c>
      <c r="O1126" s="43"/>
      <c r="P1126" s="56" t="str">
        <f t="shared" si="86"/>
        <v>90607021400023220244</v>
      </c>
    </row>
    <row r="1127" spans="1:16" hidden="1" x14ac:dyDescent="0.3">
      <c r="A1127" s="82">
        <v>25710338</v>
      </c>
      <c r="B1127" s="191"/>
      <c r="C1127" s="191"/>
      <c r="D1127" s="191"/>
      <c r="E1127" s="44">
        <v>906</v>
      </c>
      <c r="F1127" s="44" t="s">
        <v>145</v>
      </c>
      <c r="G1127" s="62">
        <v>1400023220</v>
      </c>
      <c r="H1127" s="56">
        <v>244</v>
      </c>
      <c r="I1127" s="56"/>
      <c r="J1127" s="57"/>
      <c r="K1127" s="57"/>
      <c r="L1127" s="56">
        <v>310</v>
      </c>
      <c r="M1127" s="89" t="s">
        <v>136</v>
      </c>
      <c r="N1127" s="57">
        <f>SUMIFS(техфайл!$H$7:$H$4325,техфайл!$D$7:$D$4325,F1127,техфайл!$E$7:$E$4325,G1127,техфайл!$F$7:$F$4325,H1127,техфайл!$G$7:$G$4325,L1127,техфайл!$A$7:$A$4325,A1127,техфайл!$K$7:$K$4325,M1127)</f>
        <v>0</v>
      </c>
      <c r="O1127" s="43"/>
      <c r="P1127" s="56" t="str">
        <f t="shared" si="86"/>
        <v>90607021400023220244</v>
      </c>
    </row>
    <row r="1128" spans="1:16" hidden="1" x14ac:dyDescent="0.3">
      <c r="A1128" s="82">
        <v>25710338</v>
      </c>
      <c r="B1128" s="191"/>
      <c r="C1128" s="191"/>
      <c r="D1128" s="191"/>
      <c r="E1128" s="44">
        <v>906</v>
      </c>
      <c r="F1128" s="44" t="s">
        <v>145</v>
      </c>
      <c r="G1128" s="62">
        <v>1400023220</v>
      </c>
      <c r="H1128" s="56">
        <v>244</v>
      </c>
      <c r="I1128" s="56"/>
      <c r="J1128" s="57"/>
      <c r="K1128" s="57"/>
      <c r="L1128" s="56">
        <v>342</v>
      </c>
      <c r="M1128" s="89">
        <v>2230</v>
      </c>
      <c r="N1128" s="57">
        <f>SUMIFS(техфайл!$H$7:$H$4325,техфайл!$D$7:$D$4325,F1128,техфайл!$E$7:$E$4325,G1128,техфайл!$F$7:$F$4325,H1128,техфайл!$G$7:$G$4325,L1128,техфайл!$A$7:$A$4325,A1128,техфайл!$K$7:$K$4325,M1128)</f>
        <v>0</v>
      </c>
      <c r="O1128" s="43"/>
      <c r="P1128" s="56" t="str">
        <f t="shared" ref="P1128" si="88">E1128&amp;F1128&amp;SUBSTITUTE(G1128," ","")&amp;H1128</f>
        <v>90607021400023220244</v>
      </c>
    </row>
    <row r="1129" spans="1:16" hidden="1" x14ac:dyDescent="0.3">
      <c r="A1129" s="82">
        <v>25710338</v>
      </c>
      <c r="B1129" s="191"/>
      <c r="C1129" s="191"/>
      <c r="D1129" s="191"/>
      <c r="E1129" s="44">
        <v>906</v>
      </c>
      <c r="F1129" s="44" t="s">
        <v>145</v>
      </c>
      <c r="G1129" s="62" t="s">
        <v>684</v>
      </c>
      <c r="H1129" s="56">
        <v>244</v>
      </c>
      <c r="I1129" s="56"/>
      <c r="J1129" s="57">
        <f>SUMIFS(техфайл!$H$7:$H$4325,техфайл!$D$7:$D$4325,F1129,техфайл!$E$7:$E$4325,G1129,техфайл!$F$7:$F$4325,H1129,техфайл!$A$7:$A$4325,A1129)</f>
        <v>0</v>
      </c>
      <c r="K1129" s="57"/>
      <c r="L1129" s="56">
        <v>342</v>
      </c>
      <c r="M1129" s="89">
        <v>2230</v>
      </c>
      <c r="N1129" s="57">
        <f>SUMIFS(техфайл!$H$7:$H$4325,техфайл!$D$7:$D$4325,F1129,техфайл!$E$7:$E$4325,G1129,техфайл!$F$7:$F$4325,H1129,техфайл!$G$7:$G$4325,L1129,техфайл!$A$7:$A$4325,A1129,техфайл!$K$7:$K$4325,M1129)</f>
        <v>0</v>
      </c>
      <c r="O1129" s="43"/>
      <c r="P1129" s="56" t="str">
        <f t="shared" si="86"/>
        <v>906070214000R3040244</v>
      </c>
    </row>
    <row r="1130" spans="1:16" hidden="1" x14ac:dyDescent="0.3">
      <c r="A1130" s="82">
        <v>25710338</v>
      </c>
      <c r="B1130" s="191"/>
      <c r="C1130" s="191"/>
      <c r="D1130" s="191"/>
      <c r="E1130" s="44">
        <v>906</v>
      </c>
      <c r="F1130" s="44" t="s">
        <v>145</v>
      </c>
      <c r="G1130" s="62">
        <v>1400023220</v>
      </c>
      <c r="H1130" s="56">
        <v>244</v>
      </c>
      <c r="I1130" s="56"/>
      <c r="J1130" s="57"/>
      <c r="K1130" s="57"/>
      <c r="L1130" s="56">
        <v>344</v>
      </c>
      <c r="M1130" s="89" t="s">
        <v>136</v>
      </c>
      <c r="N1130" s="57">
        <f>SUMIFS(техфайл!$H$7:$H$4325,техфайл!$D$7:$D$4325,F1130,техфайл!$E$7:$E$4325,G1130,техфайл!$F$7:$F$4325,H1130,техфайл!$G$7:$G$4325,L1130,техфайл!$A$7:$A$4325,A1130,техфайл!$K$7:$K$4325,M1130)</f>
        <v>0</v>
      </c>
      <c r="O1130" s="43"/>
      <c r="P1130" s="56" t="str">
        <f t="shared" si="86"/>
        <v>90607021400023220244</v>
      </c>
    </row>
    <row r="1131" spans="1:16" hidden="1" x14ac:dyDescent="0.3">
      <c r="A1131" s="82">
        <v>25710338</v>
      </c>
      <c r="B1131" s="191"/>
      <c r="C1131" s="191"/>
      <c r="D1131" s="191"/>
      <c r="E1131" s="44">
        <v>906</v>
      </c>
      <c r="F1131" s="44" t="s">
        <v>145</v>
      </c>
      <c r="G1131" s="62">
        <v>1400023220</v>
      </c>
      <c r="H1131" s="56">
        <v>244</v>
      </c>
      <c r="I1131" s="56"/>
      <c r="J1131" s="57"/>
      <c r="K1131" s="57"/>
      <c r="L1131" s="56">
        <v>346</v>
      </c>
      <c r="M1131" s="89" t="s">
        <v>136</v>
      </c>
      <c r="N1131" s="57">
        <f>SUMIFS(техфайл!$H$7:$H$4325,техфайл!$D$7:$D$4325,F1131,техфайл!$E$7:$E$4325,G1131,техфайл!$F$7:$F$4325,H1131,техфайл!$G$7:$G$4325,L1131,техфайл!$A$7:$A$4325,A1131,техфайл!$K$7:$K$4325,M1131)</f>
        <v>0</v>
      </c>
      <c r="O1131" s="43"/>
      <c r="P1131" s="56" t="str">
        <f t="shared" si="86"/>
        <v>90607021400023220244</v>
      </c>
    </row>
    <row r="1132" spans="1:16" hidden="1" x14ac:dyDescent="0.3">
      <c r="A1132" s="82">
        <v>25710338</v>
      </c>
      <c r="B1132" s="191"/>
      <c r="C1132" s="191"/>
      <c r="D1132" s="191"/>
      <c r="E1132" s="44">
        <v>906</v>
      </c>
      <c r="F1132" s="44" t="s">
        <v>145</v>
      </c>
      <c r="G1132" s="62">
        <v>1400023220</v>
      </c>
      <c r="H1132" s="56">
        <v>851</v>
      </c>
      <c r="I1132" s="56"/>
      <c r="J1132" s="57">
        <f>SUMIFS(техфайл!$H$7:$H$4325,техфайл!$D$7:$D$4325,F1132,техфайл!$E$7:$E$4325,G1132,техфайл!$F$7:$F$4325,H1132,техфайл!$A$7:$A$4325,A1132)</f>
        <v>0</v>
      </c>
      <c r="K1132" s="57"/>
      <c r="L1132" s="56">
        <v>291</v>
      </c>
      <c r="M1132" s="89" t="s">
        <v>138</v>
      </c>
      <c r="N1132" s="57">
        <f>SUMIFS(техфайл!$H$7:$H$4325,техфайл!$D$7:$D$4325,F1132,техфайл!$E$7:$E$4325,G1132,техфайл!$F$7:$F$4325,H1132,техфайл!$G$7:$G$4325,L1132,техфайл!$A$7:$A$4325,A1132,техфайл!$K$7:$K$4325,M1132)</f>
        <v>0</v>
      </c>
      <c r="O1132" s="43"/>
      <c r="P1132" s="56" t="str">
        <f t="shared" si="86"/>
        <v>90607021400023220851</v>
      </c>
    </row>
    <row r="1133" spans="1:16" hidden="1" x14ac:dyDescent="0.3">
      <c r="A1133" s="82">
        <v>25710338</v>
      </c>
      <c r="B1133" s="191"/>
      <c r="C1133" s="191"/>
      <c r="D1133" s="191"/>
      <c r="E1133" s="44">
        <v>906</v>
      </c>
      <c r="F1133" s="44" t="s">
        <v>174</v>
      </c>
      <c r="G1133" s="62">
        <v>1400005000</v>
      </c>
      <c r="H1133" s="56">
        <v>112</v>
      </c>
      <c r="I1133" s="56"/>
      <c r="J1133" s="57">
        <f>SUMIFS(техфайл!$H$7:$H$4325,техфайл!$D$7:$D$4325,F1133,техфайл!$E$7:$E$4325,G1133,техфайл!$F$7:$F$4325,H1133,техфайл!$A$7:$A$4325,A1133)</f>
        <v>0</v>
      </c>
      <c r="K1133" s="57"/>
      <c r="L1133" s="56">
        <v>212</v>
      </c>
      <c r="M1133" s="89" t="s">
        <v>175</v>
      </c>
      <c r="N1133" s="57">
        <f>SUMIFS(техфайл!$H$7:$H$4325,техфайл!$D$7:$D$4325,F1133,техфайл!$E$7:$E$4325,G1133,техфайл!$F$7:$F$4325,H1133,техфайл!$G$7:$G$4325,L1133,техфайл!$A$7:$A$4325,A1133,техфайл!$K$7:$K$4325,M1133)</f>
        <v>0</v>
      </c>
      <c r="O1133" s="43"/>
      <c r="P1133" s="56" t="str">
        <f t="shared" si="86"/>
        <v>90607051400005000112</v>
      </c>
    </row>
    <row r="1134" spans="1:16" hidden="1" x14ac:dyDescent="0.3">
      <c r="A1134" s="82">
        <v>25710338</v>
      </c>
      <c r="B1134" s="192"/>
      <c r="C1134" s="192"/>
      <c r="D1134" s="192"/>
      <c r="E1134" s="44">
        <v>906</v>
      </c>
      <c r="F1134" s="44" t="s">
        <v>174</v>
      </c>
      <c r="G1134" s="62">
        <v>1400005000</v>
      </c>
      <c r="H1134" s="56">
        <v>244</v>
      </c>
      <c r="I1134" s="56"/>
      <c r="J1134" s="57">
        <f>SUMIFS(техфайл!$H$7:$H$4325,техфайл!$D$7:$D$4325,F1134,техфайл!$E$7:$E$4325,G1134,техфайл!$F$7:$F$4325,H1134,техфайл!$A$7:$A$4325,A1134)</f>
        <v>0</v>
      </c>
      <c r="K1134" s="57"/>
      <c r="L1134" s="56">
        <v>226</v>
      </c>
      <c r="M1134" s="89" t="s">
        <v>175</v>
      </c>
      <c r="N1134" s="57">
        <f>SUMIFS(техфайл!$H$7:$H$4325,техфайл!$D$7:$D$4325,F1134,техфайл!$E$7:$E$4325,G1134,техфайл!$F$7:$F$4325,H1134,техфайл!$G$7:$G$4325,L1134,техфайл!$A$7:$A$4325,A1134,техфайл!$K$7:$K$4325,M1134)</f>
        <v>0</v>
      </c>
      <c r="O1134" s="43"/>
      <c r="P1134" s="56" t="str">
        <f t="shared" si="86"/>
        <v>90607051400005000244</v>
      </c>
    </row>
    <row r="1135" spans="1:16" ht="18.75" hidden="1" customHeight="1" x14ac:dyDescent="0.3">
      <c r="A1135" s="82">
        <v>25710323</v>
      </c>
      <c r="B1135" s="190" t="s">
        <v>646</v>
      </c>
      <c r="C1135" s="190" t="s">
        <v>410</v>
      </c>
      <c r="D1135" s="190" t="str">
        <f>VLOOKUP($A1135, Учреждения!$B$4:$F$292, 3, FALSE)</f>
        <v xml:space="preserve"> ГБОУ "ШКОЛА № 18 Г.О. ГОРЛОВКА"</v>
      </c>
      <c r="E1135" s="81" t="s">
        <v>140</v>
      </c>
      <c r="F1135" s="81" t="s">
        <v>140</v>
      </c>
      <c r="G1135" s="81" t="s">
        <v>140</v>
      </c>
      <c r="H1135" s="81" t="s">
        <v>140</v>
      </c>
      <c r="I1135" s="81" t="s">
        <v>140</v>
      </c>
      <c r="J1135" s="81" t="s">
        <v>140</v>
      </c>
      <c r="K1135" s="80">
        <f>SUM(J1136:J1155)</f>
        <v>0</v>
      </c>
      <c r="L1135" s="56"/>
      <c r="M1135" s="89"/>
      <c r="N1135" s="57"/>
      <c r="O1135" s="43"/>
      <c r="P1135" s="85"/>
    </row>
    <row r="1136" spans="1:16" ht="18.75" hidden="1" customHeight="1" x14ac:dyDescent="0.3">
      <c r="A1136" s="82">
        <v>25710323</v>
      </c>
      <c r="B1136" s="191"/>
      <c r="C1136" s="191"/>
      <c r="D1136" s="191"/>
      <c r="E1136" s="44">
        <v>906</v>
      </c>
      <c r="F1136" s="44" t="s">
        <v>145</v>
      </c>
      <c r="G1136" s="62">
        <v>1400023220</v>
      </c>
      <c r="H1136" s="56">
        <v>612</v>
      </c>
      <c r="I1136" s="56"/>
      <c r="J1136" s="57">
        <f>SUMIFS(техфайл!$H$7:$H$4325,техфайл!$D$7:$D$4325,F1136,техфайл!$E$7:$E$4325,G1136,техфайл!$F$7:$F$4325,H1136,техфайл!$A$7:$A$4325,A1136)</f>
        <v>0</v>
      </c>
      <c r="K1136" s="57"/>
      <c r="L1136" s="56">
        <v>211</v>
      </c>
      <c r="M1136" s="89" t="s">
        <v>172</v>
      </c>
      <c r="N1136" s="57">
        <f>SUMIFS(техфайл!$H$7:$H$4325,техфайл!$D$7:$D$4325,F1136,техфайл!$E$7:$E$4325,G1136,техфайл!$F$7:$F$4325,H1136,техфайл!$G$7:$G$4325,L1136,техфайл!$A$7:$A$4325,A1136,техфайл!$K$7:$K$4325,M1136)+SUMIFS(техфайл!$H$7:$H$4325,техфайл!$D$7:$D$4325,F1136,техфайл!$E$7:$E$4325,G1136,техфайл!$F$7:$F$4325,H1136,техфайл!$G$7:$G$4325,266,техфайл!$A$7:$A$4325,A1136,техфайл!$K$7:$K$4325,M1136)</f>
        <v>0</v>
      </c>
      <c r="O1136" s="43"/>
      <c r="P1136" s="56" t="str">
        <f t="shared" ref="P1136:P1155" si="89">E1136&amp;F1136&amp;SUBSTITUTE(G1136," ","")&amp;H1136</f>
        <v>90607021400023220612</v>
      </c>
    </row>
    <row r="1137" spans="1:16" hidden="1" x14ac:dyDescent="0.3">
      <c r="A1137" s="82">
        <v>25710323</v>
      </c>
      <c r="B1137" s="191"/>
      <c r="C1137" s="191"/>
      <c r="D1137" s="191"/>
      <c r="E1137" s="44">
        <v>906</v>
      </c>
      <c r="F1137" s="44" t="s">
        <v>145</v>
      </c>
      <c r="G1137" s="62" t="s">
        <v>684</v>
      </c>
      <c r="H1137" s="56">
        <v>612</v>
      </c>
      <c r="I1137" s="56"/>
      <c r="J1137" s="57">
        <f>SUMIFS(техфайл!$H$7:$H$4325,техфайл!$D$7:$D$4325,F1137,техфайл!$E$7:$E$4325,G1137,техфайл!$F$7:$F$4325,H1137,техфайл!$A$7:$A$4325,A1137)</f>
        <v>0</v>
      </c>
      <c r="K1137" s="57"/>
      <c r="L1137" s="56">
        <v>213</v>
      </c>
      <c r="M1137" s="89" t="s">
        <v>173</v>
      </c>
      <c r="N1137" s="57">
        <f>SUMIFS(техфайл!$H$7:$H$4325,техфайл!$D$7:$D$4325,F1137,техфайл!$E$7:$E$4325,G1137,техфайл!$F$7:$F$4325,H1137,техфайл!$G$7:$G$4325,L1137,техфайл!$A$7:$A$4325,A1137,техфайл!$K$7:$K$4325,M1137)</f>
        <v>0</v>
      </c>
      <c r="O1137" s="43"/>
      <c r="P1137" s="56" t="str">
        <f t="shared" si="89"/>
        <v>906070214000R3040612</v>
      </c>
    </row>
    <row r="1138" spans="1:16" ht="18.75" hidden="1" customHeight="1" x14ac:dyDescent="0.3">
      <c r="A1138" s="82">
        <v>25710323</v>
      </c>
      <c r="B1138" s="191"/>
      <c r="C1138" s="191"/>
      <c r="D1138" s="191"/>
      <c r="E1138" s="44">
        <v>906</v>
      </c>
      <c r="F1138" s="44" t="s">
        <v>145</v>
      </c>
      <c r="G1138" s="62" t="s">
        <v>683</v>
      </c>
      <c r="H1138" s="56">
        <v>612</v>
      </c>
      <c r="I1138" s="56"/>
      <c r="J1138" s="57">
        <f>SUMIFS(техфайл!$H$7:$H$4325,техфайл!$D$7:$D$4325,F1138,техфайл!$E$7:$E$4325,G1138,техфайл!$F$7:$F$4325,H1138,техфайл!$A$7:$A$4325,A1138)</f>
        <v>0</v>
      </c>
      <c r="K1138" s="57"/>
      <c r="L1138" s="56">
        <v>211</v>
      </c>
      <c r="M1138" s="89" t="s">
        <v>172</v>
      </c>
      <c r="N1138" s="57">
        <f>SUMIFS(техфайл!$H$7:$H$4325,техфайл!$D$7:$D$4325,F1138,техфайл!$E$7:$E$4325,G1138,техфайл!$F$7:$F$4325,H1138,техфайл!$G$7:$G$4325,L1138,техфайл!$A$7:$A$4325,A1138,техфайл!$K$7:$K$4325,M1138)+SUMIFS(техфайл!$H$7:$H$4325,техфайл!$D$7:$D$4325,F1138,техфайл!$E$7:$E$4325,G1138,техфайл!$F$7:$F$4325,H1138,техфайл!$G$7:$G$4325,266,техфайл!$A$7:$A$4325,A1138,техфайл!$K$7:$K$4325,M1138)</f>
        <v>0</v>
      </c>
      <c r="O1138" s="43"/>
      <c r="P1138" s="56" t="str">
        <f t="shared" ref="P1138:P1139" si="90">E1138&amp;F1138&amp;SUBSTITUTE(G1138," ","")&amp;H1138</f>
        <v>906070214000R3030612</v>
      </c>
    </row>
    <row r="1139" spans="1:16" hidden="1" x14ac:dyDescent="0.3">
      <c r="A1139" s="82">
        <v>25710323</v>
      </c>
      <c r="B1139" s="191"/>
      <c r="C1139" s="191"/>
      <c r="D1139" s="191"/>
      <c r="E1139" s="44">
        <v>906</v>
      </c>
      <c r="F1139" s="44" t="s">
        <v>145</v>
      </c>
      <c r="G1139" s="62" t="s">
        <v>683</v>
      </c>
      <c r="H1139" s="56"/>
      <c r="I1139" s="56"/>
      <c r="J1139" s="57">
        <f>SUMIFS(техфайл!$H$7:$H$4325,техфайл!$D$7:$D$4325,F1139,техфайл!$E$7:$E$4325,G1139,техфайл!$F$7:$F$4325,H1139,техфайл!$A$7:$A$4325,A1139)</f>
        <v>0</v>
      </c>
      <c r="K1139" s="57"/>
      <c r="L1139" s="56">
        <v>213</v>
      </c>
      <c r="M1139" s="89" t="s">
        <v>173</v>
      </c>
      <c r="N1139" s="57">
        <f>SUMIFS(техфайл!$H$7:$H$4325,техфайл!$D$7:$D$4325,F1139,техфайл!$E$7:$E$4325,G1139,техфайл!$F$7:$F$4325,H1139,техфайл!$G$7:$G$4325,L1139,техфайл!$A$7:$A$4325,A1139,техфайл!$K$7:$K$4325,M1139)</f>
        <v>0</v>
      </c>
      <c r="O1139" s="43"/>
      <c r="P1139" s="56" t="str">
        <f t="shared" si="90"/>
        <v>906070214000R3030</v>
      </c>
    </row>
    <row r="1140" spans="1:16" hidden="1" x14ac:dyDescent="0.3">
      <c r="A1140" s="82">
        <v>25710323</v>
      </c>
      <c r="B1140" s="191"/>
      <c r="C1140" s="191"/>
      <c r="D1140" s="191"/>
      <c r="E1140" s="44">
        <v>906</v>
      </c>
      <c r="F1140" s="44" t="s">
        <v>145</v>
      </c>
      <c r="G1140" s="62" t="s">
        <v>685</v>
      </c>
      <c r="H1140" s="56">
        <v>612</v>
      </c>
      <c r="I1140" s="56"/>
      <c r="J1140" s="57">
        <f>SUMIFS(техфайл!$H$7:$H$4325,техфайл!$D$7:$D$4325,F1140,техфайл!$E$7:$E$4325,G1140,техфайл!$F$7:$F$4325,H1140,техфайл!$A$7:$A$4325,A1140)</f>
        <v>0</v>
      </c>
      <c r="K1140" s="57"/>
      <c r="L1140" s="56">
        <v>221</v>
      </c>
      <c r="M1140" s="89" t="s">
        <v>131</v>
      </c>
      <c r="N1140" s="57">
        <f>SUMIFS(техфайл!$H$7:$H$4325,техфайл!$D$7:$D$4325,F1140,техфайл!$E$7:$E$4325,G1140,техфайл!$F$7:$F$4325,H1140,техфайл!$G$7:$G$4325,L1140,техфайл!$A$7:$A$4325,A1140,техфайл!$K$7:$K$4325,M1140)</f>
        <v>0</v>
      </c>
      <c r="O1140" s="43"/>
      <c r="P1140" s="56" t="str">
        <f t="shared" si="89"/>
        <v>906070214000R0500612</v>
      </c>
    </row>
    <row r="1141" spans="1:16" hidden="1" x14ac:dyDescent="0.3">
      <c r="A1141" s="82">
        <v>25710323</v>
      </c>
      <c r="B1141" s="191"/>
      <c r="C1141" s="191"/>
      <c r="D1141" s="191"/>
      <c r="E1141" s="44">
        <v>906</v>
      </c>
      <c r="F1141" s="44" t="s">
        <v>145</v>
      </c>
      <c r="G1141" s="62" t="s">
        <v>685</v>
      </c>
      <c r="H1141" s="56"/>
      <c r="I1141" s="56"/>
      <c r="J1141" s="57">
        <f>SUMIFS(техфайл!$H$7:$H$4325,техфайл!$D$7:$D$4325,F1141,техфайл!$E$7:$E$4325,G1141,техфайл!$F$7:$F$4325,H1141,техфайл!$A$7:$A$4325,A1141)</f>
        <v>0</v>
      </c>
      <c r="K1141" s="57"/>
      <c r="L1141" s="56">
        <v>223</v>
      </c>
      <c r="M1141" s="89" t="s">
        <v>132</v>
      </c>
      <c r="N1141" s="57">
        <f>SUMIFS(техфайл!$H$7:$H$4325,техфайл!$D$7:$D$4325,F1141,техфайл!$E$7:$E$4325,G1141,техфайл!$F$7:$F$4325,H1141,техфайл!$G$7:$G$4325,L1141,техфайл!$A$7:$A$4325,A1141,техфайл!$K$7:$K$4325,M1141)</f>
        <v>0</v>
      </c>
      <c r="O1141" s="43"/>
      <c r="P1141" s="56" t="str">
        <f t="shared" si="89"/>
        <v>906070214000R0500</v>
      </c>
    </row>
    <row r="1142" spans="1:16" hidden="1" x14ac:dyDescent="0.3">
      <c r="A1142" s="82">
        <v>25710323</v>
      </c>
      <c r="B1142" s="191"/>
      <c r="C1142" s="191"/>
      <c r="D1142" s="191"/>
      <c r="E1142" s="44">
        <v>906</v>
      </c>
      <c r="F1142" s="44" t="s">
        <v>145</v>
      </c>
      <c r="G1142" s="62">
        <v>1400023220</v>
      </c>
      <c r="H1142" s="56">
        <v>244</v>
      </c>
      <c r="I1142" s="56"/>
      <c r="J1142" s="57"/>
      <c r="K1142" s="57"/>
      <c r="L1142" s="56">
        <v>223</v>
      </c>
      <c r="M1142" s="89" t="s">
        <v>133</v>
      </c>
      <c r="N1142" s="57">
        <f>SUMIFS(техфайл!$H$7:$H$4325,техфайл!$D$7:$D$4325,F1142,техфайл!$E$7:$E$4325,G1142,техфайл!$F$7:$F$4325,H1142,техфайл!$G$7:$G$4325,L1142,техфайл!$A$7:$A$4325,A1142,техфайл!$K$7:$K$4325,M1142)</f>
        <v>0</v>
      </c>
      <c r="O1142" s="43"/>
      <c r="P1142" s="56" t="str">
        <f t="shared" si="89"/>
        <v>90607021400023220244</v>
      </c>
    </row>
    <row r="1143" spans="1:16" hidden="1" x14ac:dyDescent="0.3">
      <c r="A1143" s="82">
        <v>25710323</v>
      </c>
      <c r="B1143" s="191"/>
      <c r="C1143" s="191"/>
      <c r="D1143" s="191"/>
      <c r="E1143" s="44">
        <v>906</v>
      </c>
      <c r="F1143" s="44" t="s">
        <v>145</v>
      </c>
      <c r="G1143" s="62">
        <v>1400023220</v>
      </c>
      <c r="H1143" s="56">
        <v>247</v>
      </c>
      <c r="I1143" s="56"/>
      <c r="J1143" s="57"/>
      <c r="K1143" s="57"/>
      <c r="L1143" s="56">
        <v>223</v>
      </c>
      <c r="M1143" s="89" t="s">
        <v>134</v>
      </c>
      <c r="N1143" s="57">
        <f>SUMIFS(техфайл!$H$7:$H$4325,техфайл!$D$7:$D$4325,F1143,техфайл!$E$7:$E$4325,G1143,техфайл!$F$7:$F$4325,H1143,техфайл!$G$7:$G$4325,L1143,техфайл!$A$7:$A$4325,A1143,техфайл!$K$7:$K$4325,M1143)</f>
        <v>0</v>
      </c>
      <c r="O1143" s="43"/>
      <c r="P1143" s="56" t="str">
        <f t="shared" si="89"/>
        <v>90607021400023220247</v>
      </c>
    </row>
    <row r="1144" spans="1:16" hidden="1" x14ac:dyDescent="0.3">
      <c r="A1144" s="82">
        <v>25710323</v>
      </c>
      <c r="B1144" s="191"/>
      <c r="C1144" s="191"/>
      <c r="D1144" s="191"/>
      <c r="E1144" s="44">
        <v>906</v>
      </c>
      <c r="F1144" s="44" t="s">
        <v>145</v>
      </c>
      <c r="G1144" s="62">
        <v>1400023220</v>
      </c>
      <c r="H1144" s="56">
        <v>247</v>
      </c>
      <c r="I1144" s="56"/>
      <c r="J1144" s="57"/>
      <c r="K1144" s="57"/>
      <c r="L1144" s="56">
        <v>223</v>
      </c>
      <c r="M1144" s="89" t="s">
        <v>135</v>
      </c>
      <c r="N1144" s="57">
        <f>SUMIFS(техфайл!$H$7:$H$4325,техфайл!$D$7:$D$4325,F1144,техфайл!$E$7:$E$4325,G1144,техфайл!$F$7:$F$4325,H1144,техфайл!$G$7:$G$4325,L1144,техфайл!$A$7:$A$4325,A1144,техфайл!$K$7:$K$4325,M1144)</f>
        <v>0</v>
      </c>
      <c r="O1144" s="43"/>
      <c r="P1144" s="56" t="str">
        <f t="shared" si="89"/>
        <v>90607021400023220247</v>
      </c>
    </row>
    <row r="1145" spans="1:16" hidden="1" x14ac:dyDescent="0.3">
      <c r="A1145" s="82">
        <v>25710323</v>
      </c>
      <c r="B1145" s="191"/>
      <c r="C1145" s="191"/>
      <c r="D1145" s="191"/>
      <c r="E1145" s="44">
        <v>906</v>
      </c>
      <c r="F1145" s="44" t="s">
        <v>145</v>
      </c>
      <c r="G1145" s="62">
        <v>1400023220</v>
      </c>
      <c r="H1145" s="56">
        <v>244</v>
      </c>
      <c r="I1145" s="56"/>
      <c r="J1145" s="57"/>
      <c r="K1145" s="57"/>
      <c r="L1145" s="56">
        <v>225</v>
      </c>
      <c r="M1145" s="89" t="s">
        <v>131</v>
      </c>
      <c r="N1145" s="57">
        <f>SUMIFS(техфайл!$H$7:$H$4325,техфайл!$D$7:$D$4325,F1145,техфайл!$E$7:$E$4325,G1145,техфайл!$F$7:$F$4325,H1145,техфайл!$G$7:$G$4325,L1145,техфайл!$A$7:$A$4325,A1145,техфайл!$K$7:$K$4325,M1145)</f>
        <v>0</v>
      </c>
      <c r="O1145" s="43"/>
      <c r="P1145" s="56" t="str">
        <f t="shared" si="89"/>
        <v>90607021400023220244</v>
      </c>
    </row>
    <row r="1146" spans="1:16" hidden="1" x14ac:dyDescent="0.3">
      <c r="A1146" s="82">
        <v>25710323</v>
      </c>
      <c r="B1146" s="191"/>
      <c r="C1146" s="191"/>
      <c r="D1146" s="191"/>
      <c r="E1146" s="44">
        <v>906</v>
      </c>
      <c r="F1146" s="44" t="s">
        <v>145</v>
      </c>
      <c r="G1146" s="62">
        <v>1400023220</v>
      </c>
      <c r="H1146" s="56">
        <v>244</v>
      </c>
      <c r="I1146" s="56"/>
      <c r="J1146" s="57"/>
      <c r="K1146" s="57"/>
      <c r="L1146" s="56">
        <v>226</v>
      </c>
      <c r="M1146" s="89" t="s">
        <v>137</v>
      </c>
      <c r="N1146" s="57">
        <f>SUMIFS(техфайл!$H$7:$H$4325,техфайл!$D$7:$D$4325,F1146,техфайл!$E$7:$E$4325,G1146,техфайл!$F$7:$F$4325,H1146,техфайл!$G$7:$G$4325,L1146,техфайл!$A$7:$A$4325,A1146,техфайл!$K$7:$K$4325,M1146)</f>
        <v>0</v>
      </c>
      <c r="O1146" s="43"/>
      <c r="P1146" s="56" t="str">
        <f t="shared" si="89"/>
        <v>90607021400023220244</v>
      </c>
    </row>
    <row r="1147" spans="1:16" hidden="1" x14ac:dyDescent="0.3">
      <c r="A1147" s="82">
        <v>25710323</v>
      </c>
      <c r="B1147" s="191"/>
      <c r="C1147" s="191"/>
      <c r="D1147" s="191"/>
      <c r="E1147" s="44">
        <v>906</v>
      </c>
      <c r="F1147" s="44" t="s">
        <v>145</v>
      </c>
      <c r="G1147" s="62">
        <v>1400023220</v>
      </c>
      <c r="H1147" s="56">
        <v>244</v>
      </c>
      <c r="I1147" s="56"/>
      <c r="J1147" s="57"/>
      <c r="K1147" s="57"/>
      <c r="L1147" s="56">
        <v>226</v>
      </c>
      <c r="M1147" s="89" t="s">
        <v>131</v>
      </c>
      <c r="N1147" s="57">
        <f>SUMIFS(техфайл!$H$7:$H$4325,техфайл!$D$7:$D$4325,F1147,техфайл!$E$7:$E$4325,G1147,техфайл!$F$7:$F$4325,H1147,техфайл!$G$7:$G$4325,L1147,техфайл!$A$7:$A$4325,A1147,техфайл!$K$7:$K$4325,M1147)</f>
        <v>0</v>
      </c>
      <c r="O1147" s="43"/>
      <c r="P1147" s="56" t="str">
        <f t="shared" si="89"/>
        <v>90607021400023220244</v>
      </c>
    </row>
    <row r="1148" spans="1:16" hidden="1" x14ac:dyDescent="0.3">
      <c r="A1148" s="82">
        <v>25710323</v>
      </c>
      <c r="B1148" s="191"/>
      <c r="C1148" s="191"/>
      <c r="D1148" s="191"/>
      <c r="E1148" s="44">
        <v>906</v>
      </c>
      <c r="F1148" s="44" t="s">
        <v>145</v>
      </c>
      <c r="G1148" s="62">
        <v>1400023220</v>
      </c>
      <c r="H1148" s="56">
        <v>244</v>
      </c>
      <c r="I1148" s="56"/>
      <c r="J1148" s="57"/>
      <c r="K1148" s="57"/>
      <c r="L1148" s="56">
        <v>310</v>
      </c>
      <c r="M1148" s="89" t="s">
        <v>136</v>
      </c>
      <c r="N1148" s="57">
        <f>SUMIFS(техфайл!$H$7:$H$4325,техфайл!$D$7:$D$4325,F1148,техфайл!$E$7:$E$4325,G1148,техфайл!$F$7:$F$4325,H1148,техфайл!$G$7:$G$4325,L1148,техфайл!$A$7:$A$4325,A1148,техфайл!$K$7:$K$4325,M1148)</f>
        <v>0</v>
      </c>
      <c r="O1148" s="43"/>
      <c r="P1148" s="56" t="str">
        <f t="shared" si="89"/>
        <v>90607021400023220244</v>
      </c>
    </row>
    <row r="1149" spans="1:16" hidden="1" x14ac:dyDescent="0.3">
      <c r="A1149" s="82">
        <v>25710323</v>
      </c>
      <c r="B1149" s="191"/>
      <c r="C1149" s="191"/>
      <c r="D1149" s="191"/>
      <c r="E1149" s="44">
        <v>906</v>
      </c>
      <c r="F1149" s="44" t="s">
        <v>145</v>
      </c>
      <c r="G1149" s="62">
        <v>1400023220</v>
      </c>
      <c r="H1149" s="56">
        <v>244</v>
      </c>
      <c r="I1149" s="56"/>
      <c r="J1149" s="57"/>
      <c r="K1149" s="57"/>
      <c r="L1149" s="56">
        <v>342</v>
      </c>
      <c r="M1149" s="89">
        <v>2230</v>
      </c>
      <c r="N1149" s="57">
        <f>SUMIFS(техфайл!$H$7:$H$4325,техфайл!$D$7:$D$4325,F1149,техфайл!$E$7:$E$4325,G1149,техфайл!$F$7:$F$4325,H1149,техфайл!$G$7:$G$4325,L1149,техфайл!$A$7:$A$4325,A1149,техфайл!$K$7:$K$4325,M1149)</f>
        <v>0</v>
      </c>
      <c r="O1149" s="43"/>
      <c r="P1149" s="56" t="str">
        <f t="shared" ref="P1149" si="91">E1149&amp;F1149&amp;SUBSTITUTE(G1149," ","")&amp;H1149</f>
        <v>90607021400023220244</v>
      </c>
    </row>
    <row r="1150" spans="1:16" hidden="1" x14ac:dyDescent="0.3">
      <c r="A1150" s="82">
        <v>25710323</v>
      </c>
      <c r="B1150" s="191"/>
      <c r="C1150" s="191"/>
      <c r="D1150" s="191"/>
      <c r="E1150" s="44">
        <v>906</v>
      </c>
      <c r="F1150" s="44" t="s">
        <v>145</v>
      </c>
      <c r="G1150" s="62" t="s">
        <v>684</v>
      </c>
      <c r="H1150" s="56">
        <v>244</v>
      </c>
      <c r="I1150" s="56"/>
      <c r="J1150" s="57">
        <f>SUMIFS(техфайл!$H$7:$H$4325,техфайл!$D$7:$D$4325,F1150,техфайл!$E$7:$E$4325,G1150,техфайл!$F$7:$F$4325,H1150,техфайл!$A$7:$A$4325,A1150)</f>
        <v>0</v>
      </c>
      <c r="K1150" s="57"/>
      <c r="L1150" s="56">
        <v>342</v>
      </c>
      <c r="M1150" s="89">
        <v>2230</v>
      </c>
      <c r="N1150" s="57">
        <f>SUMIFS(техфайл!$H$7:$H$4325,техфайл!$D$7:$D$4325,F1150,техфайл!$E$7:$E$4325,G1150,техфайл!$F$7:$F$4325,H1150,техфайл!$G$7:$G$4325,L1150,техфайл!$A$7:$A$4325,A1150,техфайл!$K$7:$K$4325,M1150)</f>
        <v>0</v>
      </c>
      <c r="O1150" s="43"/>
      <c r="P1150" s="56" t="str">
        <f t="shared" si="89"/>
        <v>906070214000R3040244</v>
      </c>
    </row>
    <row r="1151" spans="1:16" hidden="1" x14ac:dyDescent="0.3">
      <c r="A1151" s="82">
        <v>25710323</v>
      </c>
      <c r="B1151" s="191"/>
      <c r="C1151" s="191"/>
      <c r="D1151" s="191"/>
      <c r="E1151" s="44">
        <v>906</v>
      </c>
      <c r="F1151" s="44" t="s">
        <v>145</v>
      </c>
      <c r="G1151" s="62">
        <v>1400023220</v>
      </c>
      <c r="H1151" s="56">
        <v>244</v>
      </c>
      <c r="I1151" s="56"/>
      <c r="J1151" s="57"/>
      <c r="K1151" s="57"/>
      <c r="L1151" s="56">
        <v>344</v>
      </c>
      <c r="M1151" s="89" t="s">
        <v>136</v>
      </c>
      <c r="N1151" s="57">
        <f>SUMIFS(техфайл!$H$7:$H$4325,техфайл!$D$7:$D$4325,F1151,техфайл!$E$7:$E$4325,G1151,техфайл!$F$7:$F$4325,H1151,техфайл!$G$7:$G$4325,L1151,техфайл!$A$7:$A$4325,A1151,техфайл!$K$7:$K$4325,M1151)</f>
        <v>0</v>
      </c>
      <c r="O1151" s="43"/>
      <c r="P1151" s="56" t="str">
        <f t="shared" si="89"/>
        <v>90607021400023220244</v>
      </c>
    </row>
    <row r="1152" spans="1:16" hidden="1" x14ac:dyDescent="0.3">
      <c r="A1152" s="82">
        <v>25710323</v>
      </c>
      <c r="B1152" s="191"/>
      <c r="C1152" s="191"/>
      <c r="D1152" s="191"/>
      <c r="E1152" s="44">
        <v>906</v>
      </c>
      <c r="F1152" s="44" t="s">
        <v>145</v>
      </c>
      <c r="G1152" s="62">
        <v>1400023220</v>
      </c>
      <c r="H1152" s="56">
        <v>244</v>
      </c>
      <c r="I1152" s="56"/>
      <c r="J1152" s="57"/>
      <c r="K1152" s="57"/>
      <c r="L1152" s="56">
        <v>346</v>
      </c>
      <c r="M1152" s="89" t="s">
        <v>136</v>
      </c>
      <c r="N1152" s="57">
        <f>SUMIFS(техфайл!$H$7:$H$4325,техфайл!$D$7:$D$4325,F1152,техфайл!$E$7:$E$4325,G1152,техфайл!$F$7:$F$4325,H1152,техфайл!$G$7:$G$4325,L1152,техфайл!$A$7:$A$4325,A1152,техфайл!$K$7:$K$4325,M1152)</f>
        <v>0</v>
      </c>
      <c r="O1152" s="43"/>
      <c r="P1152" s="56" t="str">
        <f t="shared" si="89"/>
        <v>90607021400023220244</v>
      </c>
    </row>
    <row r="1153" spans="1:16" hidden="1" x14ac:dyDescent="0.3">
      <c r="A1153" s="82">
        <v>25710323</v>
      </c>
      <c r="B1153" s="191"/>
      <c r="C1153" s="191"/>
      <c r="D1153" s="191"/>
      <c r="E1153" s="44">
        <v>906</v>
      </c>
      <c r="F1153" s="44" t="s">
        <v>145</v>
      </c>
      <c r="G1153" s="62">
        <v>1400023220</v>
      </c>
      <c r="H1153" s="56">
        <v>851</v>
      </c>
      <c r="I1153" s="56"/>
      <c r="J1153" s="57">
        <f>SUMIFS(техфайл!$H$7:$H$4325,техфайл!$D$7:$D$4325,F1153,техфайл!$E$7:$E$4325,G1153,техфайл!$F$7:$F$4325,H1153,техфайл!$A$7:$A$4325,A1153)</f>
        <v>0</v>
      </c>
      <c r="K1153" s="57"/>
      <c r="L1153" s="56">
        <v>291</v>
      </c>
      <c r="M1153" s="89" t="s">
        <v>138</v>
      </c>
      <c r="N1153" s="57">
        <f>SUMIFS(техфайл!$H$7:$H$4325,техфайл!$D$7:$D$4325,F1153,техфайл!$E$7:$E$4325,G1153,техфайл!$F$7:$F$4325,H1153,техфайл!$G$7:$G$4325,L1153,техфайл!$A$7:$A$4325,A1153,техфайл!$K$7:$K$4325,M1153)</f>
        <v>0</v>
      </c>
      <c r="O1153" s="43"/>
      <c r="P1153" s="56" t="str">
        <f t="shared" si="89"/>
        <v>90607021400023220851</v>
      </c>
    </row>
    <row r="1154" spans="1:16" hidden="1" x14ac:dyDescent="0.3">
      <c r="A1154" s="82">
        <v>25710323</v>
      </c>
      <c r="B1154" s="191"/>
      <c r="C1154" s="191"/>
      <c r="D1154" s="191"/>
      <c r="E1154" s="44">
        <v>906</v>
      </c>
      <c r="F1154" s="44" t="s">
        <v>174</v>
      </c>
      <c r="G1154" s="62">
        <v>1400005000</v>
      </c>
      <c r="H1154" s="56">
        <v>112</v>
      </c>
      <c r="I1154" s="56"/>
      <c r="J1154" s="57">
        <f>SUMIFS(техфайл!$H$7:$H$4325,техфайл!$D$7:$D$4325,F1154,техфайл!$E$7:$E$4325,G1154,техфайл!$F$7:$F$4325,H1154,техфайл!$A$7:$A$4325,A1154)</f>
        <v>0</v>
      </c>
      <c r="K1154" s="57"/>
      <c r="L1154" s="56">
        <v>212</v>
      </c>
      <c r="M1154" s="89" t="s">
        <v>175</v>
      </c>
      <c r="N1154" s="57">
        <f>SUMIFS(техфайл!$H$7:$H$4325,техфайл!$D$7:$D$4325,F1154,техфайл!$E$7:$E$4325,G1154,техфайл!$F$7:$F$4325,H1154,техфайл!$G$7:$G$4325,L1154,техфайл!$A$7:$A$4325,A1154,техфайл!$K$7:$K$4325,M1154)</f>
        <v>0</v>
      </c>
      <c r="O1154" s="43"/>
      <c r="P1154" s="56" t="str">
        <f t="shared" si="89"/>
        <v>90607051400005000112</v>
      </c>
    </row>
    <row r="1155" spans="1:16" hidden="1" x14ac:dyDescent="0.3">
      <c r="A1155" s="82">
        <v>25710323</v>
      </c>
      <c r="B1155" s="192"/>
      <c r="C1155" s="192"/>
      <c r="D1155" s="192"/>
      <c r="E1155" s="44">
        <v>906</v>
      </c>
      <c r="F1155" s="44" t="s">
        <v>174</v>
      </c>
      <c r="G1155" s="62">
        <v>1400005000</v>
      </c>
      <c r="H1155" s="56">
        <v>244</v>
      </c>
      <c r="I1155" s="56"/>
      <c r="J1155" s="57">
        <f>SUMIFS(техфайл!$H$7:$H$4325,техфайл!$D$7:$D$4325,F1155,техфайл!$E$7:$E$4325,G1155,техфайл!$F$7:$F$4325,H1155,техфайл!$A$7:$A$4325,A1155)</f>
        <v>0</v>
      </c>
      <c r="K1155" s="57"/>
      <c r="L1155" s="56">
        <v>226</v>
      </c>
      <c r="M1155" s="89" t="s">
        <v>175</v>
      </c>
      <c r="N1155" s="57">
        <f>SUMIFS(техфайл!$H$7:$H$4325,техфайл!$D$7:$D$4325,F1155,техфайл!$E$7:$E$4325,G1155,техфайл!$F$7:$F$4325,H1155,техфайл!$G$7:$G$4325,L1155,техфайл!$A$7:$A$4325,A1155,техфайл!$K$7:$K$4325,M1155)</f>
        <v>0</v>
      </c>
      <c r="O1155" s="43"/>
      <c r="P1155" s="56" t="str">
        <f t="shared" si="89"/>
        <v>90607051400005000244</v>
      </c>
    </row>
    <row r="1156" spans="1:16" ht="18.75" hidden="1" customHeight="1" x14ac:dyDescent="0.3">
      <c r="A1156" s="82">
        <v>25710317</v>
      </c>
      <c r="B1156" s="190"/>
      <c r="C1156" s="190" t="s">
        <v>411</v>
      </c>
      <c r="D1156" s="190" t="str">
        <f>VLOOKUP($A1156, Учреждения!$B$4:$F$292, 3, FALSE)</f>
        <v>МБОУ Г. ГОРЛОВКИ «ШКОЛА № 19»</v>
      </c>
      <c r="E1156" s="81" t="s">
        <v>140</v>
      </c>
      <c r="F1156" s="81" t="s">
        <v>140</v>
      </c>
      <c r="G1156" s="81" t="s">
        <v>140</v>
      </c>
      <c r="H1156" s="81" t="s">
        <v>140</v>
      </c>
      <c r="I1156" s="81" t="s">
        <v>140</v>
      </c>
      <c r="J1156" s="81" t="s">
        <v>140</v>
      </c>
      <c r="K1156" s="80">
        <f>SUM(J1157:J1176)</f>
        <v>0</v>
      </c>
      <c r="L1156" s="56"/>
      <c r="M1156" s="89"/>
      <c r="N1156" s="57"/>
      <c r="O1156" s="43"/>
      <c r="P1156" s="85"/>
    </row>
    <row r="1157" spans="1:16" ht="18.75" hidden="1" customHeight="1" x14ac:dyDescent="0.3">
      <c r="A1157" s="82">
        <v>25710317</v>
      </c>
      <c r="B1157" s="191"/>
      <c r="C1157" s="191"/>
      <c r="D1157" s="191"/>
      <c r="E1157" s="44">
        <v>906</v>
      </c>
      <c r="F1157" s="44" t="s">
        <v>145</v>
      </c>
      <c r="G1157" s="62">
        <v>1400023220</v>
      </c>
      <c r="H1157" s="56">
        <v>612</v>
      </c>
      <c r="I1157" s="56"/>
      <c r="J1157" s="57">
        <f>SUMIFS(техфайл!$H$7:$H$4325,техфайл!$D$7:$D$4325,F1157,техфайл!$E$7:$E$4325,G1157,техфайл!$F$7:$F$4325,H1157,техфайл!$A$7:$A$4325,A1157)</f>
        <v>0</v>
      </c>
      <c r="K1157" s="57"/>
      <c r="L1157" s="56">
        <v>211</v>
      </c>
      <c r="M1157" s="89" t="s">
        <v>172</v>
      </c>
      <c r="N1157" s="57">
        <f>SUMIFS(техфайл!$H$7:$H$4325,техфайл!$D$7:$D$4325,F1157,техфайл!$E$7:$E$4325,G1157,техфайл!$F$7:$F$4325,H1157,техфайл!$G$7:$G$4325,L1157,техфайл!$A$7:$A$4325,A1157,техфайл!$K$7:$K$4325,M1157)+SUMIFS(техфайл!$H$7:$H$4325,техфайл!$D$7:$D$4325,F1157,техфайл!$E$7:$E$4325,G1157,техфайл!$F$7:$F$4325,H1157,техфайл!$G$7:$G$4325,266,техфайл!$A$7:$A$4325,A1157,техфайл!$K$7:$K$4325,M1157)</f>
        <v>0</v>
      </c>
      <c r="O1157" s="43"/>
      <c r="P1157" s="56" t="str">
        <f t="shared" ref="P1157:P1176" si="92">E1157&amp;F1157&amp;SUBSTITUTE(G1157," ","")&amp;H1157</f>
        <v>90607021400023220612</v>
      </c>
    </row>
    <row r="1158" spans="1:16" hidden="1" x14ac:dyDescent="0.3">
      <c r="A1158" s="82">
        <v>25710317</v>
      </c>
      <c r="B1158" s="191"/>
      <c r="C1158" s="191"/>
      <c r="D1158" s="191"/>
      <c r="E1158" s="44">
        <v>906</v>
      </c>
      <c r="F1158" s="44" t="s">
        <v>145</v>
      </c>
      <c r="G1158" s="62" t="s">
        <v>684</v>
      </c>
      <c r="H1158" s="56">
        <v>612</v>
      </c>
      <c r="I1158" s="56"/>
      <c r="J1158" s="57">
        <f>SUMIFS(техфайл!$H$7:$H$4325,техфайл!$D$7:$D$4325,F1158,техфайл!$E$7:$E$4325,G1158,техфайл!$F$7:$F$4325,H1158,техфайл!$A$7:$A$4325,A1158)</f>
        <v>0</v>
      </c>
      <c r="K1158" s="57"/>
      <c r="L1158" s="56">
        <v>213</v>
      </c>
      <c r="M1158" s="89" t="s">
        <v>173</v>
      </c>
      <c r="N1158" s="57">
        <f>SUMIFS(техфайл!$H$7:$H$4325,техфайл!$D$7:$D$4325,F1158,техфайл!$E$7:$E$4325,G1158,техфайл!$F$7:$F$4325,H1158,техфайл!$G$7:$G$4325,L1158,техфайл!$A$7:$A$4325,A1158,техфайл!$K$7:$K$4325,M1158)</f>
        <v>0</v>
      </c>
      <c r="O1158" s="43"/>
      <c r="P1158" s="56" t="str">
        <f t="shared" si="92"/>
        <v>906070214000R3040612</v>
      </c>
    </row>
    <row r="1159" spans="1:16" ht="18.75" hidden="1" customHeight="1" x14ac:dyDescent="0.3">
      <c r="A1159" s="82">
        <v>25710317</v>
      </c>
      <c r="B1159" s="191"/>
      <c r="C1159" s="191"/>
      <c r="D1159" s="191"/>
      <c r="E1159" s="44">
        <v>906</v>
      </c>
      <c r="F1159" s="44" t="s">
        <v>145</v>
      </c>
      <c r="G1159" s="62" t="s">
        <v>683</v>
      </c>
      <c r="H1159" s="56">
        <v>612</v>
      </c>
      <c r="I1159" s="56"/>
      <c r="J1159" s="57">
        <f>SUMIFS(техфайл!$H$7:$H$4325,техфайл!$D$7:$D$4325,F1159,техфайл!$E$7:$E$4325,G1159,техфайл!$F$7:$F$4325,H1159,техфайл!$A$7:$A$4325,A1159)</f>
        <v>0</v>
      </c>
      <c r="K1159" s="57"/>
      <c r="L1159" s="56">
        <v>211</v>
      </c>
      <c r="M1159" s="89" t="s">
        <v>172</v>
      </c>
      <c r="N1159" s="57">
        <f>SUMIFS(техфайл!$H$7:$H$4325,техфайл!$D$7:$D$4325,F1159,техфайл!$E$7:$E$4325,G1159,техфайл!$F$7:$F$4325,H1159,техфайл!$G$7:$G$4325,L1159,техфайл!$A$7:$A$4325,A1159,техфайл!$K$7:$K$4325,M1159)+SUMIFS(техфайл!$H$7:$H$4325,техфайл!$D$7:$D$4325,F1159,техфайл!$E$7:$E$4325,G1159,техфайл!$F$7:$F$4325,H1159,техфайл!$G$7:$G$4325,266,техфайл!$A$7:$A$4325,A1159,техфайл!$K$7:$K$4325,M1159)</f>
        <v>0</v>
      </c>
      <c r="O1159" s="43"/>
      <c r="P1159" s="56" t="str">
        <f t="shared" ref="P1159:P1160" si="93">E1159&amp;F1159&amp;SUBSTITUTE(G1159," ","")&amp;H1159</f>
        <v>906070214000R3030612</v>
      </c>
    </row>
    <row r="1160" spans="1:16" hidden="1" x14ac:dyDescent="0.3">
      <c r="A1160" s="82">
        <v>25710317</v>
      </c>
      <c r="B1160" s="191"/>
      <c r="C1160" s="191"/>
      <c r="D1160" s="191"/>
      <c r="E1160" s="44">
        <v>906</v>
      </c>
      <c r="F1160" s="44" t="s">
        <v>145</v>
      </c>
      <c r="G1160" s="62" t="s">
        <v>683</v>
      </c>
      <c r="H1160" s="56"/>
      <c r="I1160" s="56"/>
      <c r="J1160" s="57">
        <f>SUMIFS(техфайл!$H$7:$H$4325,техфайл!$D$7:$D$4325,F1160,техфайл!$E$7:$E$4325,G1160,техфайл!$F$7:$F$4325,H1160,техфайл!$A$7:$A$4325,A1160)</f>
        <v>0</v>
      </c>
      <c r="K1160" s="57"/>
      <c r="L1160" s="56">
        <v>213</v>
      </c>
      <c r="M1160" s="89" t="s">
        <v>173</v>
      </c>
      <c r="N1160" s="57">
        <f>SUMIFS(техфайл!$H$7:$H$4325,техфайл!$D$7:$D$4325,F1160,техфайл!$E$7:$E$4325,G1160,техфайл!$F$7:$F$4325,H1160,техфайл!$G$7:$G$4325,L1160,техфайл!$A$7:$A$4325,A1160,техфайл!$K$7:$K$4325,M1160)</f>
        <v>0</v>
      </c>
      <c r="O1160" s="43"/>
      <c r="P1160" s="56" t="str">
        <f t="shared" si="93"/>
        <v>906070214000R3030</v>
      </c>
    </row>
    <row r="1161" spans="1:16" hidden="1" x14ac:dyDescent="0.3">
      <c r="A1161" s="82">
        <v>25710317</v>
      </c>
      <c r="B1161" s="191"/>
      <c r="C1161" s="191"/>
      <c r="D1161" s="191"/>
      <c r="E1161" s="44">
        <v>906</v>
      </c>
      <c r="F1161" s="44" t="s">
        <v>145</v>
      </c>
      <c r="G1161" s="62" t="s">
        <v>685</v>
      </c>
      <c r="H1161" s="56">
        <v>612</v>
      </c>
      <c r="I1161" s="56"/>
      <c r="J1161" s="57">
        <f>SUMIFS(техфайл!$H$7:$H$4325,техфайл!$D$7:$D$4325,F1161,техфайл!$E$7:$E$4325,G1161,техфайл!$F$7:$F$4325,H1161,техфайл!$A$7:$A$4325,A1161)</f>
        <v>0</v>
      </c>
      <c r="K1161" s="57"/>
      <c r="L1161" s="56">
        <v>221</v>
      </c>
      <c r="M1161" s="89" t="s">
        <v>131</v>
      </c>
      <c r="N1161" s="57">
        <f>SUMIFS(техфайл!$H$7:$H$4325,техфайл!$D$7:$D$4325,F1161,техфайл!$E$7:$E$4325,G1161,техфайл!$F$7:$F$4325,H1161,техфайл!$G$7:$G$4325,L1161,техфайл!$A$7:$A$4325,A1161,техфайл!$K$7:$K$4325,M1161)</f>
        <v>0</v>
      </c>
      <c r="O1161" s="43"/>
      <c r="P1161" s="56" t="str">
        <f t="shared" si="92"/>
        <v>906070214000R0500612</v>
      </c>
    </row>
    <row r="1162" spans="1:16" hidden="1" x14ac:dyDescent="0.3">
      <c r="A1162" s="82">
        <v>25710317</v>
      </c>
      <c r="B1162" s="191"/>
      <c r="C1162" s="191"/>
      <c r="D1162" s="191"/>
      <c r="E1162" s="44">
        <v>906</v>
      </c>
      <c r="F1162" s="44" t="s">
        <v>145</v>
      </c>
      <c r="G1162" s="62" t="s">
        <v>685</v>
      </c>
      <c r="H1162" s="56"/>
      <c r="I1162" s="56"/>
      <c r="J1162" s="57">
        <f>SUMIFS(техфайл!$H$7:$H$4325,техфайл!$D$7:$D$4325,F1162,техфайл!$E$7:$E$4325,G1162,техфайл!$F$7:$F$4325,H1162,техфайл!$A$7:$A$4325,A1162)</f>
        <v>0</v>
      </c>
      <c r="K1162" s="57"/>
      <c r="L1162" s="56">
        <v>223</v>
      </c>
      <c r="M1162" s="89" t="s">
        <v>132</v>
      </c>
      <c r="N1162" s="57">
        <f>SUMIFS(техфайл!$H$7:$H$4325,техфайл!$D$7:$D$4325,F1162,техфайл!$E$7:$E$4325,G1162,техфайл!$F$7:$F$4325,H1162,техфайл!$G$7:$G$4325,L1162,техфайл!$A$7:$A$4325,A1162,техфайл!$K$7:$K$4325,M1162)</f>
        <v>0</v>
      </c>
      <c r="O1162" s="43"/>
      <c r="P1162" s="56" t="str">
        <f t="shared" si="92"/>
        <v>906070214000R0500</v>
      </c>
    </row>
    <row r="1163" spans="1:16" hidden="1" x14ac:dyDescent="0.3">
      <c r="A1163" s="82">
        <v>25710317</v>
      </c>
      <c r="B1163" s="191"/>
      <c r="C1163" s="191"/>
      <c r="D1163" s="191"/>
      <c r="E1163" s="44">
        <v>906</v>
      </c>
      <c r="F1163" s="44" t="s">
        <v>145</v>
      </c>
      <c r="G1163" s="62">
        <v>1400023220</v>
      </c>
      <c r="H1163" s="56">
        <v>244</v>
      </c>
      <c r="I1163" s="56"/>
      <c r="J1163" s="57"/>
      <c r="K1163" s="57"/>
      <c r="L1163" s="56">
        <v>223</v>
      </c>
      <c r="M1163" s="89" t="s">
        <v>133</v>
      </c>
      <c r="N1163" s="57">
        <f>SUMIFS(техфайл!$H$7:$H$4325,техфайл!$D$7:$D$4325,F1163,техфайл!$E$7:$E$4325,G1163,техфайл!$F$7:$F$4325,H1163,техфайл!$G$7:$G$4325,L1163,техфайл!$A$7:$A$4325,A1163,техфайл!$K$7:$K$4325,M1163)</f>
        <v>0</v>
      </c>
      <c r="O1163" s="43"/>
      <c r="P1163" s="56" t="str">
        <f t="shared" si="92"/>
        <v>90607021400023220244</v>
      </c>
    </row>
    <row r="1164" spans="1:16" hidden="1" x14ac:dyDescent="0.3">
      <c r="A1164" s="82">
        <v>25710317</v>
      </c>
      <c r="B1164" s="191"/>
      <c r="C1164" s="191"/>
      <c r="D1164" s="191"/>
      <c r="E1164" s="44">
        <v>906</v>
      </c>
      <c r="F1164" s="44" t="s">
        <v>145</v>
      </c>
      <c r="G1164" s="62">
        <v>1400023220</v>
      </c>
      <c r="H1164" s="56">
        <v>247</v>
      </c>
      <c r="I1164" s="56"/>
      <c r="J1164" s="57"/>
      <c r="K1164" s="57"/>
      <c r="L1164" s="56">
        <v>223</v>
      </c>
      <c r="M1164" s="89" t="s">
        <v>134</v>
      </c>
      <c r="N1164" s="57">
        <f>SUMIFS(техфайл!$H$7:$H$4325,техфайл!$D$7:$D$4325,F1164,техфайл!$E$7:$E$4325,G1164,техфайл!$F$7:$F$4325,H1164,техфайл!$G$7:$G$4325,L1164,техфайл!$A$7:$A$4325,A1164,техфайл!$K$7:$K$4325,M1164)</f>
        <v>0</v>
      </c>
      <c r="O1164" s="43"/>
      <c r="P1164" s="56" t="str">
        <f t="shared" si="92"/>
        <v>90607021400023220247</v>
      </c>
    </row>
    <row r="1165" spans="1:16" hidden="1" x14ac:dyDescent="0.3">
      <c r="A1165" s="82">
        <v>25710317</v>
      </c>
      <c r="B1165" s="191"/>
      <c r="C1165" s="191"/>
      <c r="D1165" s="191"/>
      <c r="E1165" s="44">
        <v>906</v>
      </c>
      <c r="F1165" s="44" t="s">
        <v>145</v>
      </c>
      <c r="G1165" s="62">
        <v>1400023220</v>
      </c>
      <c r="H1165" s="56">
        <v>247</v>
      </c>
      <c r="I1165" s="56"/>
      <c r="J1165" s="57"/>
      <c r="K1165" s="57"/>
      <c r="L1165" s="56">
        <v>223</v>
      </c>
      <c r="M1165" s="89" t="s">
        <v>135</v>
      </c>
      <c r="N1165" s="57">
        <f>SUMIFS(техфайл!$H$7:$H$4325,техфайл!$D$7:$D$4325,F1165,техфайл!$E$7:$E$4325,G1165,техфайл!$F$7:$F$4325,H1165,техфайл!$G$7:$G$4325,L1165,техфайл!$A$7:$A$4325,A1165,техфайл!$K$7:$K$4325,M1165)</f>
        <v>0</v>
      </c>
      <c r="O1165" s="43"/>
      <c r="P1165" s="56" t="str">
        <f t="shared" si="92"/>
        <v>90607021400023220247</v>
      </c>
    </row>
    <row r="1166" spans="1:16" hidden="1" x14ac:dyDescent="0.3">
      <c r="A1166" s="82">
        <v>25710317</v>
      </c>
      <c r="B1166" s="191"/>
      <c r="C1166" s="191"/>
      <c r="D1166" s="191"/>
      <c r="E1166" s="44">
        <v>906</v>
      </c>
      <c r="F1166" s="44" t="s">
        <v>145</v>
      </c>
      <c r="G1166" s="62">
        <v>1400023220</v>
      </c>
      <c r="H1166" s="56">
        <v>244</v>
      </c>
      <c r="I1166" s="56"/>
      <c r="J1166" s="57"/>
      <c r="K1166" s="57"/>
      <c r="L1166" s="56">
        <v>225</v>
      </c>
      <c r="M1166" s="89" t="s">
        <v>131</v>
      </c>
      <c r="N1166" s="57">
        <f>SUMIFS(техфайл!$H$7:$H$4325,техфайл!$D$7:$D$4325,F1166,техфайл!$E$7:$E$4325,G1166,техфайл!$F$7:$F$4325,H1166,техфайл!$G$7:$G$4325,L1166,техфайл!$A$7:$A$4325,A1166,техфайл!$K$7:$K$4325,M1166)</f>
        <v>0</v>
      </c>
      <c r="O1166" s="43"/>
      <c r="P1166" s="56" t="str">
        <f t="shared" si="92"/>
        <v>90607021400023220244</v>
      </c>
    </row>
    <row r="1167" spans="1:16" hidden="1" x14ac:dyDescent="0.3">
      <c r="A1167" s="82">
        <v>25710317</v>
      </c>
      <c r="B1167" s="191"/>
      <c r="C1167" s="191"/>
      <c r="D1167" s="191"/>
      <c r="E1167" s="44">
        <v>906</v>
      </c>
      <c r="F1167" s="44" t="s">
        <v>145</v>
      </c>
      <c r="G1167" s="62">
        <v>1400023220</v>
      </c>
      <c r="H1167" s="56">
        <v>244</v>
      </c>
      <c r="I1167" s="56"/>
      <c r="J1167" s="57"/>
      <c r="K1167" s="57"/>
      <c r="L1167" s="56">
        <v>226</v>
      </c>
      <c r="M1167" s="89" t="s">
        <v>137</v>
      </c>
      <c r="N1167" s="57">
        <f>SUMIFS(техфайл!$H$7:$H$4325,техфайл!$D$7:$D$4325,F1167,техфайл!$E$7:$E$4325,G1167,техфайл!$F$7:$F$4325,H1167,техфайл!$G$7:$G$4325,L1167,техфайл!$A$7:$A$4325,A1167,техфайл!$K$7:$K$4325,M1167)</f>
        <v>0</v>
      </c>
      <c r="O1167" s="43"/>
      <c r="P1167" s="56" t="str">
        <f t="shared" si="92"/>
        <v>90607021400023220244</v>
      </c>
    </row>
    <row r="1168" spans="1:16" hidden="1" x14ac:dyDescent="0.3">
      <c r="A1168" s="82">
        <v>25710317</v>
      </c>
      <c r="B1168" s="191"/>
      <c r="C1168" s="191"/>
      <c r="D1168" s="191"/>
      <c r="E1168" s="44">
        <v>906</v>
      </c>
      <c r="F1168" s="44" t="s">
        <v>145</v>
      </c>
      <c r="G1168" s="62">
        <v>1400023220</v>
      </c>
      <c r="H1168" s="56">
        <v>244</v>
      </c>
      <c r="I1168" s="56"/>
      <c r="J1168" s="57"/>
      <c r="K1168" s="57"/>
      <c r="L1168" s="56">
        <v>226</v>
      </c>
      <c r="M1168" s="89" t="s">
        <v>131</v>
      </c>
      <c r="N1168" s="57">
        <f>SUMIFS(техфайл!$H$7:$H$4325,техфайл!$D$7:$D$4325,F1168,техфайл!$E$7:$E$4325,G1168,техфайл!$F$7:$F$4325,H1168,техфайл!$G$7:$G$4325,L1168,техфайл!$A$7:$A$4325,A1168,техфайл!$K$7:$K$4325,M1168)</f>
        <v>0</v>
      </c>
      <c r="O1168" s="43"/>
      <c r="P1168" s="56" t="str">
        <f t="shared" si="92"/>
        <v>90607021400023220244</v>
      </c>
    </row>
    <row r="1169" spans="1:16" hidden="1" x14ac:dyDescent="0.3">
      <c r="A1169" s="82">
        <v>25710317</v>
      </c>
      <c r="B1169" s="191"/>
      <c r="C1169" s="191"/>
      <c r="D1169" s="191"/>
      <c r="E1169" s="44">
        <v>906</v>
      </c>
      <c r="F1169" s="44" t="s">
        <v>145</v>
      </c>
      <c r="G1169" s="62">
        <v>1400023220</v>
      </c>
      <c r="H1169" s="56">
        <v>244</v>
      </c>
      <c r="I1169" s="56"/>
      <c r="J1169" s="57"/>
      <c r="K1169" s="57"/>
      <c r="L1169" s="56">
        <v>310</v>
      </c>
      <c r="M1169" s="89" t="s">
        <v>136</v>
      </c>
      <c r="N1169" s="57">
        <f>SUMIFS(техфайл!$H$7:$H$4325,техфайл!$D$7:$D$4325,F1169,техфайл!$E$7:$E$4325,G1169,техфайл!$F$7:$F$4325,H1169,техфайл!$G$7:$G$4325,L1169,техфайл!$A$7:$A$4325,A1169,техфайл!$K$7:$K$4325,M1169)</f>
        <v>0</v>
      </c>
      <c r="O1169" s="43"/>
      <c r="P1169" s="56" t="str">
        <f t="shared" si="92"/>
        <v>90607021400023220244</v>
      </c>
    </row>
    <row r="1170" spans="1:16" hidden="1" x14ac:dyDescent="0.3">
      <c r="A1170" s="82">
        <v>25710317</v>
      </c>
      <c r="B1170" s="191"/>
      <c r="C1170" s="191"/>
      <c r="D1170" s="191"/>
      <c r="E1170" s="44">
        <v>906</v>
      </c>
      <c r="F1170" s="44" t="s">
        <v>145</v>
      </c>
      <c r="G1170" s="62">
        <v>1400023220</v>
      </c>
      <c r="H1170" s="56">
        <v>244</v>
      </c>
      <c r="I1170" s="56"/>
      <c r="J1170" s="57"/>
      <c r="K1170" s="57"/>
      <c r="L1170" s="56">
        <v>342</v>
      </c>
      <c r="M1170" s="89">
        <v>2230</v>
      </c>
      <c r="N1170" s="57">
        <f>SUMIFS(техфайл!$H$7:$H$4325,техфайл!$D$7:$D$4325,F1170,техфайл!$E$7:$E$4325,G1170,техфайл!$F$7:$F$4325,H1170,техфайл!$G$7:$G$4325,L1170,техфайл!$A$7:$A$4325,A1170,техфайл!$K$7:$K$4325,M1170)</f>
        <v>0</v>
      </c>
      <c r="O1170" s="43"/>
      <c r="P1170" s="56" t="str">
        <f t="shared" ref="P1170" si="94">E1170&amp;F1170&amp;SUBSTITUTE(G1170," ","")&amp;H1170</f>
        <v>90607021400023220244</v>
      </c>
    </row>
    <row r="1171" spans="1:16" hidden="1" x14ac:dyDescent="0.3">
      <c r="A1171" s="82">
        <v>25710317</v>
      </c>
      <c r="B1171" s="191"/>
      <c r="C1171" s="191"/>
      <c r="D1171" s="191"/>
      <c r="E1171" s="44">
        <v>906</v>
      </c>
      <c r="F1171" s="44" t="s">
        <v>145</v>
      </c>
      <c r="G1171" s="62" t="s">
        <v>684</v>
      </c>
      <c r="H1171" s="56">
        <v>244</v>
      </c>
      <c r="I1171" s="56"/>
      <c r="J1171" s="57">
        <f>SUMIFS(техфайл!$H$7:$H$4325,техфайл!$D$7:$D$4325,F1171,техфайл!$E$7:$E$4325,G1171,техфайл!$F$7:$F$4325,H1171,техфайл!$A$7:$A$4325,A1171)</f>
        <v>0</v>
      </c>
      <c r="K1171" s="57"/>
      <c r="L1171" s="56">
        <v>342</v>
      </c>
      <c r="M1171" s="89">
        <v>2230</v>
      </c>
      <c r="N1171" s="57">
        <f>SUMIFS(техфайл!$H$7:$H$4325,техфайл!$D$7:$D$4325,F1171,техфайл!$E$7:$E$4325,G1171,техфайл!$F$7:$F$4325,H1171,техфайл!$G$7:$G$4325,L1171,техфайл!$A$7:$A$4325,A1171,техфайл!$K$7:$K$4325,M1171)</f>
        <v>0</v>
      </c>
      <c r="O1171" s="43"/>
      <c r="P1171" s="56" t="str">
        <f t="shared" si="92"/>
        <v>906070214000R3040244</v>
      </c>
    </row>
    <row r="1172" spans="1:16" hidden="1" x14ac:dyDescent="0.3">
      <c r="A1172" s="82">
        <v>25710317</v>
      </c>
      <c r="B1172" s="191"/>
      <c r="C1172" s="191"/>
      <c r="D1172" s="191"/>
      <c r="E1172" s="44">
        <v>906</v>
      </c>
      <c r="F1172" s="44" t="s">
        <v>145</v>
      </c>
      <c r="G1172" s="62">
        <v>1400023220</v>
      </c>
      <c r="H1172" s="56">
        <v>244</v>
      </c>
      <c r="I1172" s="56"/>
      <c r="J1172" s="57"/>
      <c r="K1172" s="57"/>
      <c r="L1172" s="56">
        <v>344</v>
      </c>
      <c r="M1172" s="89" t="s">
        <v>136</v>
      </c>
      <c r="N1172" s="57">
        <f>SUMIFS(техфайл!$H$7:$H$4325,техфайл!$D$7:$D$4325,F1172,техфайл!$E$7:$E$4325,G1172,техфайл!$F$7:$F$4325,H1172,техфайл!$G$7:$G$4325,L1172,техфайл!$A$7:$A$4325,A1172,техфайл!$K$7:$K$4325,M1172)</f>
        <v>0</v>
      </c>
      <c r="O1172" s="43"/>
      <c r="P1172" s="56" t="str">
        <f t="shared" si="92"/>
        <v>90607021400023220244</v>
      </c>
    </row>
    <row r="1173" spans="1:16" hidden="1" x14ac:dyDescent="0.3">
      <c r="A1173" s="82">
        <v>25710317</v>
      </c>
      <c r="B1173" s="191"/>
      <c r="C1173" s="191"/>
      <c r="D1173" s="191"/>
      <c r="E1173" s="44">
        <v>906</v>
      </c>
      <c r="F1173" s="44" t="s">
        <v>145</v>
      </c>
      <c r="G1173" s="62">
        <v>1400023220</v>
      </c>
      <c r="H1173" s="56">
        <v>244</v>
      </c>
      <c r="I1173" s="56"/>
      <c r="J1173" s="57"/>
      <c r="K1173" s="57"/>
      <c r="L1173" s="56">
        <v>346</v>
      </c>
      <c r="M1173" s="89" t="s">
        <v>136</v>
      </c>
      <c r="N1173" s="57">
        <f>SUMIFS(техфайл!$H$7:$H$4325,техфайл!$D$7:$D$4325,F1173,техфайл!$E$7:$E$4325,G1173,техфайл!$F$7:$F$4325,H1173,техфайл!$G$7:$G$4325,L1173,техфайл!$A$7:$A$4325,A1173,техфайл!$K$7:$K$4325,M1173)</f>
        <v>0</v>
      </c>
      <c r="O1173" s="43"/>
      <c r="P1173" s="56" t="str">
        <f t="shared" si="92"/>
        <v>90607021400023220244</v>
      </c>
    </row>
    <row r="1174" spans="1:16" hidden="1" x14ac:dyDescent="0.3">
      <c r="A1174" s="82">
        <v>25710317</v>
      </c>
      <c r="B1174" s="191"/>
      <c r="C1174" s="191"/>
      <c r="D1174" s="191"/>
      <c r="E1174" s="44">
        <v>906</v>
      </c>
      <c r="F1174" s="44" t="s">
        <v>145</v>
      </c>
      <c r="G1174" s="62">
        <v>1400023220</v>
      </c>
      <c r="H1174" s="56">
        <v>851</v>
      </c>
      <c r="I1174" s="56"/>
      <c r="J1174" s="57">
        <f>SUMIFS(техфайл!$H$7:$H$4325,техфайл!$D$7:$D$4325,F1174,техфайл!$E$7:$E$4325,G1174,техфайл!$F$7:$F$4325,H1174,техфайл!$A$7:$A$4325,A1174)</f>
        <v>0</v>
      </c>
      <c r="K1174" s="57"/>
      <c r="L1174" s="56">
        <v>291</v>
      </c>
      <c r="M1174" s="89" t="s">
        <v>138</v>
      </c>
      <c r="N1174" s="57">
        <f>SUMIFS(техфайл!$H$7:$H$4325,техфайл!$D$7:$D$4325,F1174,техфайл!$E$7:$E$4325,G1174,техфайл!$F$7:$F$4325,H1174,техфайл!$G$7:$G$4325,L1174,техфайл!$A$7:$A$4325,A1174,техфайл!$K$7:$K$4325,M1174)</f>
        <v>0</v>
      </c>
      <c r="O1174" s="43"/>
      <c r="P1174" s="56" t="str">
        <f t="shared" si="92"/>
        <v>90607021400023220851</v>
      </c>
    </row>
    <row r="1175" spans="1:16" hidden="1" x14ac:dyDescent="0.3">
      <c r="A1175" s="82">
        <v>25710317</v>
      </c>
      <c r="B1175" s="191"/>
      <c r="C1175" s="191"/>
      <c r="D1175" s="191"/>
      <c r="E1175" s="44">
        <v>906</v>
      </c>
      <c r="F1175" s="44" t="s">
        <v>174</v>
      </c>
      <c r="G1175" s="62">
        <v>1400005000</v>
      </c>
      <c r="H1175" s="56">
        <v>112</v>
      </c>
      <c r="I1175" s="56"/>
      <c r="J1175" s="57">
        <f>SUMIFS(техфайл!$H$7:$H$4325,техфайл!$D$7:$D$4325,F1175,техфайл!$E$7:$E$4325,G1175,техфайл!$F$7:$F$4325,H1175,техфайл!$A$7:$A$4325,A1175)</f>
        <v>0</v>
      </c>
      <c r="K1175" s="57"/>
      <c r="L1175" s="56">
        <v>212</v>
      </c>
      <c r="M1175" s="89" t="s">
        <v>175</v>
      </c>
      <c r="N1175" s="57">
        <f>SUMIFS(техфайл!$H$7:$H$4325,техфайл!$D$7:$D$4325,F1175,техфайл!$E$7:$E$4325,G1175,техфайл!$F$7:$F$4325,H1175,техфайл!$G$7:$G$4325,L1175,техфайл!$A$7:$A$4325,A1175,техфайл!$K$7:$K$4325,M1175)</f>
        <v>0</v>
      </c>
      <c r="O1175" s="43"/>
      <c r="P1175" s="56" t="str">
        <f t="shared" si="92"/>
        <v>90607051400005000112</v>
      </c>
    </row>
    <row r="1176" spans="1:16" hidden="1" x14ac:dyDescent="0.3">
      <c r="A1176" s="82">
        <v>25710317</v>
      </c>
      <c r="B1176" s="192"/>
      <c r="C1176" s="192"/>
      <c r="D1176" s="192"/>
      <c r="E1176" s="44">
        <v>906</v>
      </c>
      <c r="F1176" s="44" t="s">
        <v>174</v>
      </c>
      <c r="G1176" s="62">
        <v>1400005000</v>
      </c>
      <c r="H1176" s="56">
        <v>244</v>
      </c>
      <c r="I1176" s="56"/>
      <c r="J1176" s="57">
        <f>SUMIFS(техфайл!$H$7:$H$4325,техфайл!$D$7:$D$4325,F1176,техфайл!$E$7:$E$4325,G1176,техфайл!$F$7:$F$4325,H1176,техфайл!$A$7:$A$4325,A1176)</f>
        <v>0</v>
      </c>
      <c r="K1176" s="57"/>
      <c r="L1176" s="56">
        <v>226</v>
      </c>
      <c r="M1176" s="89" t="s">
        <v>175</v>
      </c>
      <c r="N1176" s="57">
        <f>SUMIFS(техфайл!$H$7:$H$4325,техфайл!$D$7:$D$4325,F1176,техфайл!$E$7:$E$4325,G1176,техфайл!$F$7:$F$4325,H1176,техфайл!$G$7:$G$4325,L1176,техфайл!$A$7:$A$4325,A1176,техфайл!$K$7:$K$4325,M1176)</f>
        <v>0</v>
      </c>
      <c r="O1176" s="43"/>
      <c r="P1176" s="56" t="str">
        <f t="shared" si="92"/>
        <v>90607051400005000244</v>
      </c>
    </row>
    <row r="1177" spans="1:16" ht="18.75" customHeight="1" x14ac:dyDescent="0.3">
      <c r="A1177" s="82">
        <v>25759401</v>
      </c>
      <c r="B1177" s="190" t="s">
        <v>647</v>
      </c>
      <c r="C1177" s="190">
        <v>670</v>
      </c>
      <c r="D1177" s="190" t="str">
        <f>VLOOKUP($A1177, Учреждения!$B$4:$F$292, 3, FALSE)</f>
        <v xml:space="preserve"> ГБОУ "ГИМНАЗИЯ "ИНТЕЛЛЕКТ" Г. О. ГОРЛОВКА"</v>
      </c>
      <c r="E1177" s="81" t="s">
        <v>140</v>
      </c>
      <c r="F1177" s="81" t="s">
        <v>140</v>
      </c>
      <c r="G1177" s="81" t="s">
        <v>140</v>
      </c>
      <c r="H1177" s="81" t="s">
        <v>140</v>
      </c>
      <c r="I1177" s="81" t="s">
        <v>140</v>
      </c>
      <c r="J1177" s="81" t="s">
        <v>140</v>
      </c>
      <c r="K1177" s="80">
        <f>SUM(J1178:J1197)</f>
        <v>102810</v>
      </c>
      <c r="L1177" s="56"/>
      <c r="M1177" s="89"/>
      <c r="N1177" s="57"/>
      <c r="O1177" s="43"/>
      <c r="P1177" s="85"/>
    </row>
    <row r="1178" spans="1:16" ht="18.75" hidden="1" customHeight="1" x14ac:dyDescent="0.3">
      <c r="A1178" s="82">
        <v>25759401</v>
      </c>
      <c r="B1178" s="191"/>
      <c r="C1178" s="191"/>
      <c r="D1178" s="191"/>
      <c r="E1178" s="44">
        <v>906</v>
      </c>
      <c r="F1178" s="44" t="s">
        <v>145</v>
      </c>
      <c r="G1178" s="62">
        <v>1400023220</v>
      </c>
      <c r="H1178" s="56">
        <v>612</v>
      </c>
      <c r="I1178" s="56"/>
      <c r="J1178" s="57">
        <f>SUMIFS(техфайл!$H$7:$H$4325,техфайл!$D$7:$D$4325,F1178,техфайл!$E$7:$E$4325,G1178,техфайл!$F$7:$F$4325,H1178,техфайл!$A$7:$A$4325,A1178)</f>
        <v>0</v>
      </c>
      <c r="K1178" s="57"/>
      <c r="L1178" s="56">
        <v>211</v>
      </c>
      <c r="M1178" s="89" t="s">
        <v>172</v>
      </c>
      <c r="N1178" s="57">
        <f>SUMIFS(техфайл!$H$7:$H$4325,техфайл!$D$7:$D$4325,F1178,техфайл!$E$7:$E$4325,G1178,техфайл!$F$7:$F$4325,H1178,техфайл!$G$7:$G$4325,L1178,техфайл!$A$7:$A$4325,A1178,техфайл!$K$7:$K$4325,M1178)+SUMIFS(техфайл!$H$7:$H$4325,техфайл!$D$7:$D$4325,F1178,техфайл!$E$7:$E$4325,G1178,техфайл!$F$7:$F$4325,H1178,техфайл!$G$7:$G$4325,266,техфайл!$A$7:$A$4325,A1178,техфайл!$K$7:$K$4325,M1178)</f>
        <v>0</v>
      </c>
      <c r="O1178" s="43"/>
      <c r="P1178" s="56" t="str">
        <f t="shared" ref="P1178:P1197" si="95">E1178&amp;F1178&amp;SUBSTITUTE(G1178," ","")&amp;H1178</f>
        <v>90607021400023220612</v>
      </c>
    </row>
    <row r="1179" spans="1:16" x14ac:dyDescent="0.3">
      <c r="A1179" s="82">
        <v>25759401</v>
      </c>
      <c r="B1179" s="191"/>
      <c r="C1179" s="191"/>
      <c r="D1179" s="191"/>
      <c r="E1179" s="44">
        <v>906</v>
      </c>
      <c r="F1179" s="44" t="s">
        <v>145</v>
      </c>
      <c r="G1179" s="62" t="s">
        <v>684</v>
      </c>
      <c r="H1179" s="56">
        <v>612</v>
      </c>
      <c r="I1179" s="56"/>
      <c r="J1179" s="57">
        <f>SUMIFS(техфайл!$H$7:$H$4325,техфайл!$D$7:$D$4325,F1179,техфайл!$E$7:$E$4325,G1179,техфайл!$F$7:$F$4325,H1179,техфайл!$A$7:$A$4325,A1179)</f>
        <v>102810</v>
      </c>
      <c r="K1179" s="57"/>
      <c r="L1179" s="56">
        <v>213</v>
      </c>
      <c r="M1179" s="89" t="s">
        <v>173</v>
      </c>
      <c r="N1179" s="57">
        <f>SUMIFS(техфайл!$H$7:$H$4325,техфайл!$D$7:$D$4325,F1179,техфайл!$E$7:$E$4325,G1179,техфайл!$F$7:$F$4325,H1179,техфайл!$G$7:$G$4325,L1179,техфайл!$A$7:$A$4325,A1179,техфайл!$K$7:$K$4325,M1179)</f>
        <v>0</v>
      </c>
      <c r="O1179" s="43"/>
      <c r="P1179" s="56" t="str">
        <f t="shared" si="95"/>
        <v>906070214000R3040612</v>
      </c>
    </row>
    <row r="1180" spans="1:16" ht="18.75" hidden="1" customHeight="1" x14ac:dyDescent="0.3">
      <c r="A1180" s="82">
        <v>25759401</v>
      </c>
      <c r="B1180" s="191"/>
      <c r="C1180" s="191"/>
      <c r="D1180" s="191"/>
      <c r="E1180" s="44">
        <v>906</v>
      </c>
      <c r="F1180" s="44" t="s">
        <v>145</v>
      </c>
      <c r="G1180" s="62" t="s">
        <v>683</v>
      </c>
      <c r="H1180" s="56">
        <v>612</v>
      </c>
      <c r="I1180" s="56"/>
      <c r="J1180" s="57">
        <f>SUMIFS(техфайл!$H$7:$H$4325,техфайл!$D$7:$D$4325,F1180,техфайл!$E$7:$E$4325,G1180,техфайл!$F$7:$F$4325,H1180,техфайл!$A$7:$A$4325,A1180)</f>
        <v>0</v>
      </c>
      <c r="K1180" s="57"/>
      <c r="L1180" s="56">
        <v>211</v>
      </c>
      <c r="M1180" s="89" t="s">
        <v>172</v>
      </c>
      <c r="N1180" s="57">
        <f>SUMIFS(техфайл!$H$7:$H$4325,техфайл!$D$7:$D$4325,F1180,техфайл!$E$7:$E$4325,G1180,техфайл!$F$7:$F$4325,H1180,техфайл!$G$7:$G$4325,L1180,техфайл!$A$7:$A$4325,A1180,техфайл!$K$7:$K$4325,M1180)+SUMIFS(техфайл!$H$7:$H$4325,техфайл!$D$7:$D$4325,F1180,техфайл!$E$7:$E$4325,G1180,техфайл!$F$7:$F$4325,H1180,техфайл!$G$7:$G$4325,266,техфайл!$A$7:$A$4325,A1180,техфайл!$K$7:$K$4325,M1180)</f>
        <v>0</v>
      </c>
      <c r="O1180" s="43"/>
      <c r="P1180" s="56" t="str">
        <f t="shared" ref="P1180:P1181" si="96">E1180&amp;F1180&amp;SUBSTITUTE(G1180," ","")&amp;H1180</f>
        <v>906070214000R3030612</v>
      </c>
    </row>
    <row r="1181" spans="1:16" hidden="1" x14ac:dyDescent="0.3">
      <c r="A1181" s="82">
        <v>25759401</v>
      </c>
      <c r="B1181" s="191"/>
      <c r="C1181" s="191"/>
      <c r="D1181" s="191"/>
      <c r="E1181" s="44">
        <v>906</v>
      </c>
      <c r="F1181" s="44" t="s">
        <v>145</v>
      </c>
      <c r="G1181" s="62" t="s">
        <v>683</v>
      </c>
      <c r="H1181" s="56"/>
      <c r="I1181" s="56"/>
      <c r="J1181" s="57">
        <f>SUMIFS(техфайл!$H$7:$H$4325,техфайл!$D$7:$D$4325,F1181,техфайл!$E$7:$E$4325,G1181,техфайл!$F$7:$F$4325,H1181,техфайл!$A$7:$A$4325,A1181)</f>
        <v>0</v>
      </c>
      <c r="K1181" s="57"/>
      <c r="L1181" s="56">
        <v>213</v>
      </c>
      <c r="M1181" s="89" t="s">
        <v>173</v>
      </c>
      <c r="N1181" s="57">
        <f>SUMIFS(техфайл!$H$7:$H$4325,техфайл!$D$7:$D$4325,F1181,техфайл!$E$7:$E$4325,G1181,техфайл!$F$7:$F$4325,H1181,техфайл!$G$7:$G$4325,L1181,техфайл!$A$7:$A$4325,A1181,техфайл!$K$7:$K$4325,M1181)</f>
        <v>0</v>
      </c>
      <c r="O1181" s="43"/>
      <c r="P1181" s="56" t="str">
        <f t="shared" si="96"/>
        <v>906070214000R3030</v>
      </c>
    </row>
    <row r="1182" spans="1:16" hidden="1" x14ac:dyDescent="0.3">
      <c r="A1182" s="82">
        <v>25759401</v>
      </c>
      <c r="B1182" s="191"/>
      <c r="C1182" s="191"/>
      <c r="D1182" s="191"/>
      <c r="E1182" s="44">
        <v>906</v>
      </c>
      <c r="F1182" s="44" t="s">
        <v>145</v>
      </c>
      <c r="G1182" s="62" t="s">
        <v>685</v>
      </c>
      <c r="H1182" s="56">
        <v>612</v>
      </c>
      <c r="I1182" s="56"/>
      <c r="J1182" s="57">
        <f>SUMIFS(техфайл!$H$7:$H$4325,техфайл!$D$7:$D$4325,F1182,техфайл!$E$7:$E$4325,G1182,техфайл!$F$7:$F$4325,H1182,техфайл!$A$7:$A$4325,A1182)</f>
        <v>0</v>
      </c>
      <c r="K1182" s="57"/>
      <c r="L1182" s="56">
        <v>221</v>
      </c>
      <c r="M1182" s="89" t="s">
        <v>131</v>
      </c>
      <c r="N1182" s="57">
        <f>SUMIFS(техфайл!$H$7:$H$4325,техфайл!$D$7:$D$4325,F1182,техфайл!$E$7:$E$4325,G1182,техфайл!$F$7:$F$4325,H1182,техфайл!$G$7:$G$4325,L1182,техфайл!$A$7:$A$4325,A1182,техфайл!$K$7:$K$4325,M1182)</f>
        <v>0</v>
      </c>
      <c r="O1182" s="43"/>
      <c r="P1182" s="56" t="str">
        <f t="shared" si="95"/>
        <v>906070214000R0500612</v>
      </c>
    </row>
    <row r="1183" spans="1:16" hidden="1" x14ac:dyDescent="0.3">
      <c r="A1183" s="82">
        <v>25759401</v>
      </c>
      <c r="B1183" s="191"/>
      <c r="C1183" s="191"/>
      <c r="D1183" s="191"/>
      <c r="E1183" s="44">
        <v>906</v>
      </c>
      <c r="F1183" s="44" t="s">
        <v>145</v>
      </c>
      <c r="G1183" s="62" t="s">
        <v>685</v>
      </c>
      <c r="H1183" s="56"/>
      <c r="I1183" s="56"/>
      <c r="J1183" s="57">
        <f>SUMIFS(техфайл!$H$7:$H$4325,техфайл!$D$7:$D$4325,F1183,техфайл!$E$7:$E$4325,G1183,техфайл!$F$7:$F$4325,H1183,техфайл!$A$7:$A$4325,A1183)</f>
        <v>0</v>
      </c>
      <c r="K1183" s="57"/>
      <c r="L1183" s="56">
        <v>223</v>
      </c>
      <c r="M1183" s="89" t="s">
        <v>132</v>
      </c>
      <c r="N1183" s="57">
        <f>SUMIFS(техфайл!$H$7:$H$4325,техфайл!$D$7:$D$4325,F1183,техфайл!$E$7:$E$4325,G1183,техфайл!$F$7:$F$4325,H1183,техфайл!$G$7:$G$4325,L1183,техфайл!$A$7:$A$4325,A1183,техфайл!$K$7:$K$4325,M1183)</f>
        <v>0</v>
      </c>
      <c r="O1183" s="43"/>
      <c r="P1183" s="56" t="str">
        <f t="shared" si="95"/>
        <v>906070214000R0500</v>
      </c>
    </row>
    <row r="1184" spans="1:16" hidden="1" x14ac:dyDescent="0.3">
      <c r="A1184" s="82">
        <v>25759401</v>
      </c>
      <c r="B1184" s="191"/>
      <c r="C1184" s="191"/>
      <c r="D1184" s="191"/>
      <c r="E1184" s="44">
        <v>906</v>
      </c>
      <c r="F1184" s="44" t="s">
        <v>145</v>
      </c>
      <c r="G1184" s="62">
        <v>1400023220</v>
      </c>
      <c r="H1184" s="56">
        <v>244</v>
      </c>
      <c r="I1184" s="56"/>
      <c r="J1184" s="57"/>
      <c r="K1184" s="57"/>
      <c r="L1184" s="56">
        <v>223</v>
      </c>
      <c r="M1184" s="89" t="s">
        <v>133</v>
      </c>
      <c r="N1184" s="57">
        <f>SUMIFS(техфайл!$H$7:$H$4325,техфайл!$D$7:$D$4325,F1184,техфайл!$E$7:$E$4325,G1184,техфайл!$F$7:$F$4325,H1184,техфайл!$G$7:$G$4325,L1184,техфайл!$A$7:$A$4325,A1184,техфайл!$K$7:$K$4325,M1184)</f>
        <v>0</v>
      </c>
      <c r="O1184" s="43"/>
      <c r="P1184" s="56" t="str">
        <f t="shared" si="95"/>
        <v>90607021400023220244</v>
      </c>
    </row>
    <row r="1185" spans="1:16" hidden="1" x14ac:dyDescent="0.3">
      <c r="A1185" s="82">
        <v>25759401</v>
      </c>
      <c r="B1185" s="191"/>
      <c r="C1185" s="191"/>
      <c r="D1185" s="191"/>
      <c r="E1185" s="44">
        <v>906</v>
      </c>
      <c r="F1185" s="44" t="s">
        <v>145</v>
      </c>
      <c r="G1185" s="62">
        <v>1400023220</v>
      </c>
      <c r="H1185" s="56">
        <v>247</v>
      </c>
      <c r="I1185" s="56"/>
      <c r="J1185" s="57"/>
      <c r="K1185" s="57"/>
      <c r="L1185" s="56">
        <v>223</v>
      </c>
      <c r="M1185" s="89" t="s">
        <v>134</v>
      </c>
      <c r="N1185" s="57">
        <f>SUMIFS(техфайл!$H$7:$H$4325,техфайл!$D$7:$D$4325,F1185,техфайл!$E$7:$E$4325,G1185,техфайл!$F$7:$F$4325,H1185,техфайл!$G$7:$G$4325,L1185,техфайл!$A$7:$A$4325,A1185,техфайл!$K$7:$K$4325,M1185)</f>
        <v>0</v>
      </c>
      <c r="O1185" s="43"/>
      <c r="P1185" s="56" t="str">
        <f t="shared" si="95"/>
        <v>90607021400023220247</v>
      </c>
    </row>
    <row r="1186" spans="1:16" hidden="1" x14ac:dyDescent="0.3">
      <c r="A1186" s="82">
        <v>25759401</v>
      </c>
      <c r="B1186" s="191"/>
      <c r="C1186" s="191"/>
      <c r="D1186" s="191"/>
      <c r="E1186" s="44">
        <v>906</v>
      </c>
      <c r="F1186" s="44" t="s">
        <v>145</v>
      </c>
      <c r="G1186" s="62">
        <v>1400023220</v>
      </c>
      <c r="H1186" s="56">
        <v>247</v>
      </c>
      <c r="I1186" s="56"/>
      <c r="J1186" s="57"/>
      <c r="K1186" s="57"/>
      <c r="L1186" s="56">
        <v>223</v>
      </c>
      <c r="M1186" s="89" t="s">
        <v>135</v>
      </c>
      <c r="N1186" s="57">
        <f>SUMIFS(техфайл!$H$7:$H$4325,техфайл!$D$7:$D$4325,F1186,техфайл!$E$7:$E$4325,G1186,техфайл!$F$7:$F$4325,H1186,техфайл!$G$7:$G$4325,L1186,техфайл!$A$7:$A$4325,A1186,техфайл!$K$7:$K$4325,M1186)</f>
        <v>0</v>
      </c>
      <c r="O1186" s="43"/>
      <c r="P1186" s="56" t="str">
        <f t="shared" si="95"/>
        <v>90607021400023220247</v>
      </c>
    </row>
    <row r="1187" spans="1:16" hidden="1" x14ac:dyDescent="0.3">
      <c r="A1187" s="82">
        <v>25759401</v>
      </c>
      <c r="B1187" s="191"/>
      <c r="C1187" s="191"/>
      <c r="D1187" s="191"/>
      <c r="E1187" s="44">
        <v>906</v>
      </c>
      <c r="F1187" s="44" t="s">
        <v>145</v>
      </c>
      <c r="G1187" s="62">
        <v>1400023220</v>
      </c>
      <c r="H1187" s="56">
        <v>244</v>
      </c>
      <c r="I1187" s="56"/>
      <c r="J1187" s="57"/>
      <c r="K1187" s="57"/>
      <c r="L1187" s="56">
        <v>225</v>
      </c>
      <c r="M1187" s="89" t="s">
        <v>131</v>
      </c>
      <c r="N1187" s="57">
        <f>SUMIFS(техфайл!$H$7:$H$4325,техфайл!$D$7:$D$4325,F1187,техфайл!$E$7:$E$4325,G1187,техфайл!$F$7:$F$4325,H1187,техфайл!$G$7:$G$4325,L1187,техфайл!$A$7:$A$4325,A1187,техфайл!$K$7:$K$4325,M1187)</f>
        <v>0</v>
      </c>
      <c r="O1187" s="43"/>
      <c r="P1187" s="56" t="str">
        <f t="shared" si="95"/>
        <v>90607021400023220244</v>
      </c>
    </row>
    <row r="1188" spans="1:16" hidden="1" x14ac:dyDescent="0.3">
      <c r="A1188" s="82">
        <v>25759401</v>
      </c>
      <c r="B1188" s="191"/>
      <c r="C1188" s="191"/>
      <c r="D1188" s="191"/>
      <c r="E1188" s="44">
        <v>906</v>
      </c>
      <c r="F1188" s="44" t="s">
        <v>145</v>
      </c>
      <c r="G1188" s="62">
        <v>1400023220</v>
      </c>
      <c r="H1188" s="56">
        <v>244</v>
      </c>
      <c r="I1188" s="56"/>
      <c r="J1188" s="57"/>
      <c r="K1188" s="57"/>
      <c r="L1188" s="56">
        <v>226</v>
      </c>
      <c r="M1188" s="89" t="s">
        <v>137</v>
      </c>
      <c r="N1188" s="57">
        <f>SUMIFS(техфайл!$H$7:$H$4325,техфайл!$D$7:$D$4325,F1188,техфайл!$E$7:$E$4325,G1188,техфайл!$F$7:$F$4325,H1188,техфайл!$G$7:$G$4325,L1188,техфайл!$A$7:$A$4325,A1188,техфайл!$K$7:$K$4325,M1188)</f>
        <v>0</v>
      </c>
      <c r="O1188" s="43"/>
      <c r="P1188" s="56" t="str">
        <f t="shared" si="95"/>
        <v>90607021400023220244</v>
      </c>
    </row>
    <row r="1189" spans="1:16" hidden="1" x14ac:dyDescent="0.3">
      <c r="A1189" s="82">
        <v>25759401</v>
      </c>
      <c r="B1189" s="191"/>
      <c r="C1189" s="191"/>
      <c r="D1189" s="191"/>
      <c r="E1189" s="44">
        <v>906</v>
      </c>
      <c r="F1189" s="44" t="s">
        <v>145</v>
      </c>
      <c r="G1189" s="62">
        <v>1400023220</v>
      </c>
      <c r="H1189" s="56">
        <v>244</v>
      </c>
      <c r="I1189" s="56"/>
      <c r="J1189" s="57"/>
      <c r="K1189" s="57"/>
      <c r="L1189" s="56">
        <v>226</v>
      </c>
      <c r="M1189" s="89" t="s">
        <v>131</v>
      </c>
      <c r="N1189" s="57">
        <f>SUMIFS(техфайл!$H$7:$H$4325,техфайл!$D$7:$D$4325,F1189,техфайл!$E$7:$E$4325,G1189,техфайл!$F$7:$F$4325,H1189,техфайл!$G$7:$G$4325,L1189,техфайл!$A$7:$A$4325,A1189,техфайл!$K$7:$K$4325,M1189)</f>
        <v>0</v>
      </c>
      <c r="O1189" s="43"/>
      <c r="P1189" s="56" t="str">
        <f t="shared" si="95"/>
        <v>90607021400023220244</v>
      </c>
    </row>
    <row r="1190" spans="1:16" hidden="1" x14ac:dyDescent="0.3">
      <c r="A1190" s="82">
        <v>25759401</v>
      </c>
      <c r="B1190" s="191"/>
      <c r="C1190" s="191"/>
      <c r="D1190" s="191"/>
      <c r="E1190" s="44">
        <v>906</v>
      </c>
      <c r="F1190" s="44" t="s">
        <v>145</v>
      </c>
      <c r="G1190" s="62">
        <v>1400023220</v>
      </c>
      <c r="H1190" s="56">
        <v>244</v>
      </c>
      <c r="I1190" s="56"/>
      <c r="J1190" s="57"/>
      <c r="K1190" s="57"/>
      <c r="L1190" s="56">
        <v>310</v>
      </c>
      <c r="M1190" s="89" t="s">
        <v>136</v>
      </c>
      <c r="N1190" s="57">
        <f>SUMIFS(техфайл!$H$7:$H$4325,техфайл!$D$7:$D$4325,F1190,техфайл!$E$7:$E$4325,G1190,техфайл!$F$7:$F$4325,H1190,техфайл!$G$7:$G$4325,L1190,техфайл!$A$7:$A$4325,A1190,техфайл!$K$7:$K$4325,M1190)</f>
        <v>0</v>
      </c>
      <c r="O1190" s="43"/>
      <c r="P1190" s="56" t="str">
        <f t="shared" si="95"/>
        <v>90607021400023220244</v>
      </c>
    </row>
    <row r="1191" spans="1:16" hidden="1" x14ac:dyDescent="0.3">
      <c r="A1191" s="82">
        <v>25759401</v>
      </c>
      <c r="B1191" s="191"/>
      <c r="C1191" s="191"/>
      <c r="D1191" s="191"/>
      <c r="E1191" s="44">
        <v>906</v>
      </c>
      <c r="F1191" s="44" t="s">
        <v>145</v>
      </c>
      <c r="G1191" s="62">
        <v>1400023220</v>
      </c>
      <c r="H1191" s="56">
        <v>244</v>
      </c>
      <c r="I1191" s="56"/>
      <c r="J1191" s="57"/>
      <c r="K1191" s="57"/>
      <c r="L1191" s="56">
        <v>342</v>
      </c>
      <c r="M1191" s="89">
        <v>2230</v>
      </c>
      <c r="N1191" s="57">
        <f>SUMIFS(техфайл!$H$7:$H$4325,техфайл!$D$7:$D$4325,F1191,техфайл!$E$7:$E$4325,G1191,техфайл!$F$7:$F$4325,H1191,техфайл!$G$7:$G$4325,L1191,техфайл!$A$7:$A$4325,A1191,техфайл!$K$7:$K$4325,M1191)</f>
        <v>0</v>
      </c>
      <c r="O1191" s="43"/>
      <c r="P1191" s="56" t="str">
        <f t="shared" ref="P1191" si="97">E1191&amp;F1191&amp;SUBSTITUTE(G1191," ","")&amp;H1191</f>
        <v>90607021400023220244</v>
      </c>
    </row>
    <row r="1192" spans="1:16" hidden="1" x14ac:dyDescent="0.3">
      <c r="A1192" s="82">
        <v>25759401</v>
      </c>
      <c r="B1192" s="191"/>
      <c r="C1192" s="191"/>
      <c r="D1192" s="191"/>
      <c r="E1192" s="44">
        <v>906</v>
      </c>
      <c r="F1192" s="44" t="s">
        <v>145</v>
      </c>
      <c r="G1192" s="62" t="s">
        <v>684</v>
      </c>
      <c r="H1192" s="56">
        <v>244</v>
      </c>
      <c r="I1192" s="56"/>
      <c r="J1192" s="57">
        <f>SUMIFS(техфайл!$H$7:$H$4325,техфайл!$D$7:$D$4325,F1192,техфайл!$E$7:$E$4325,G1192,техфайл!$F$7:$F$4325,H1192,техфайл!$A$7:$A$4325,A1192)</f>
        <v>0</v>
      </c>
      <c r="K1192" s="57"/>
      <c r="L1192" s="56">
        <v>342</v>
      </c>
      <c r="M1192" s="89">
        <v>2230</v>
      </c>
      <c r="N1192" s="57">
        <f>SUMIFS(техфайл!$H$7:$H$4325,техфайл!$D$7:$D$4325,F1192,техфайл!$E$7:$E$4325,G1192,техфайл!$F$7:$F$4325,H1192,техфайл!$G$7:$G$4325,L1192,техфайл!$A$7:$A$4325,A1192,техфайл!$K$7:$K$4325,M1192)</f>
        <v>0</v>
      </c>
      <c r="O1192" s="43"/>
      <c r="P1192" s="56" t="str">
        <f t="shared" si="95"/>
        <v>906070214000R3040244</v>
      </c>
    </row>
    <row r="1193" spans="1:16" hidden="1" x14ac:dyDescent="0.3">
      <c r="A1193" s="82">
        <v>25759401</v>
      </c>
      <c r="B1193" s="191"/>
      <c r="C1193" s="191"/>
      <c r="D1193" s="191"/>
      <c r="E1193" s="44">
        <v>906</v>
      </c>
      <c r="F1193" s="44" t="s">
        <v>145</v>
      </c>
      <c r="G1193" s="62">
        <v>1400023220</v>
      </c>
      <c r="H1193" s="56">
        <v>244</v>
      </c>
      <c r="I1193" s="56"/>
      <c r="J1193" s="57"/>
      <c r="K1193" s="57"/>
      <c r="L1193" s="56">
        <v>344</v>
      </c>
      <c r="M1193" s="89" t="s">
        <v>136</v>
      </c>
      <c r="N1193" s="57">
        <f>SUMIFS(техфайл!$H$7:$H$4325,техфайл!$D$7:$D$4325,F1193,техфайл!$E$7:$E$4325,G1193,техфайл!$F$7:$F$4325,H1193,техфайл!$G$7:$G$4325,L1193,техфайл!$A$7:$A$4325,A1193,техфайл!$K$7:$K$4325,M1193)</f>
        <v>0</v>
      </c>
      <c r="O1193" s="43"/>
      <c r="P1193" s="56" t="str">
        <f t="shared" si="95"/>
        <v>90607021400023220244</v>
      </c>
    </row>
    <row r="1194" spans="1:16" hidden="1" x14ac:dyDescent="0.3">
      <c r="A1194" s="82">
        <v>25759401</v>
      </c>
      <c r="B1194" s="191"/>
      <c r="C1194" s="191"/>
      <c r="D1194" s="191"/>
      <c r="E1194" s="44">
        <v>906</v>
      </c>
      <c r="F1194" s="44" t="s">
        <v>145</v>
      </c>
      <c r="G1194" s="62">
        <v>1400023220</v>
      </c>
      <c r="H1194" s="56">
        <v>244</v>
      </c>
      <c r="I1194" s="56"/>
      <c r="J1194" s="57"/>
      <c r="K1194" s="57"/>
      <c r="L1194" s="56">
        <v>346</v>
      </c>
      <c r="M1194" s="89" t="s">
        <v>136</v>
      </c>
      <c r="N1194" s="57">
        <f>SUMIFS(техфайл!$H$7:$H$4325,техфайл!$D$7:$D$4325,F1194,техфайл!$E$7:$E$4325,G1194,техфайл!$F$7:$F$4325,H1194,техфайл!$G$7:$G$4325,L1194,техфайл!$A$7:$A$4325,A1194,техфайл!$K$7:$K$4325,M1194)</f>
        <v>0</v>
      </c>
      <c r="O1194" s="43"/>
      <c r="P1194" s="56" t="str">
        <f t="shared" si="95"/>
        <v>90607021400023220244</v>
      </c>
    </row>
    <row r="1195" spans="1:16" hidden="1" x14ac:dyDescent="0.3">
      <c r="A1195" s="82">
        <v>25759401</v>
      </c>
      <c r="B1195" s="191"/>
      <c r="C1195" s="191"/>
      <c r="D1195" s="191"/>
      <c r="E1195" s="44">
        <v>906</v>
      </c>
      <c r="F1195" s="44" t="s">
        <v>145</v>
      </c>
      <c r="G1195" s="62">
        <v>1400023220</v>
      </c>
      <c r="H1195" s="56">
        <v>851</v>
      </c>
      <c r="I1195" s="56"/>
      <c r="J1195" s="57">
        <f>SUMIFS(техфайл!$H$7:$H$4325,техфайл!$D$7:$D$4325,F1195,техфайл!$E$7:$E$4325,G1195,техфайл!$F$7:$F$4325,H1195,техфайл!$A$7:$A$4325,A1195)</f>
        <v>0</v>
      </c>
      <c r="K1195" s="57"/>
      <c r="L1195" s="56">
        <v>291</v>
      </c>
      <c r="M1195" s="89" t="s">
        <v>138</v>
      </c>
      <c r="N1195" s="57">
        <f>SUMIFS(техфайл!$H$7:$H$4325,техфайл!$D$7:$D$4325,F1195,техфайл!$E$7:$E$4325,G1195,техфайл!$F$7:$F$4325,H1195,техфайл!$G$7:$G$4325,L1195,техфайл!$A$7:$A$4325,A1195,техфайл!$K$7:$K$4325,M1195)</f>
        <v>0</v>
      </c>
      <c r="O1195" s="43"/>
      <c r="P1195" s="56" t="str">
        <f t="shared" si="95"/>
        <v>90607021400023220851</v>
      </c>
    </row>
    <row r="1196" spans="1:16" hidden="1" x14ac:dyDescent="0.3">
      <c r="A1196" s="82">
        <v>25759401</v>
      </c>
      <c r="B1196" s="191"/>
      <c r="C1196" s="191"/>
      <c r="D1196" s="191"/>
      <c r="E1196" s="44">
        <v>906</v>
      </c>
      <c r="F1196" s="44" t="s">
        <v>174</v>
      </c>
      <c r="G1196" s="62">
        <v>1400005000</v>
      </c>
      <c r="H1196" s="56">
        <v>112</v>
      </c>
      <c r="I1196" s="56"/>
      <c r="J1196" s="57">
        <f>SUMIFS(техфайл!$H$7:$H$4325,техфайл!$D$7:$D$4325,F1196,техфайл!$E$7:$E$4325,G1196,техфайл!$F$7:$F$4325,H1196,техфайл!$A$7:$A$4325,A1196)</f>
        <v>0</v>
      </c>
      <c r="K1196" s="57"/>
      <c r="L1196" s="56">
        <v>212</v>
      </c>
      <c r="M1196" s="89" t="s">
        <v>175</v>
      </c>
      <c r="N1196" s="57">
        <f>SUMIFS(техфайл!$H$7:$H$4325,техфайл!$D$7:$D$4325,F1196,техфайл!$E$7:$E$4325,G1196,техфайл!$F$7:$F$4325,H1196,техфайл!$G$7:$G$4325,L1196,техфайл!$A$7:$A$4325,A1196,техфайл!$K$7:$K$4325,M1196)</f>
        <v>0</v>
      </c>
      <c r="O1196" s="43"/>
      <c r="P1196" s="56" t="str">
        <f t="shared" si="95"/>
        <v>90607051400005000112</v>
      </c>
    </row>
    <row r="1197" spans="1:16" hidden="1" x14ac:dyDescent="0.3">
      <c r="A1197" s="82">
        <v>25759401</v>
      </c>
      <c r="B1197" s="192"/>
      <c r="C1197" s="192"/>
      <c r="D1197" s="192"/>
      <c r="E1197" s="44">
        <v>906</v>
      </c>
      <c r="F1197" s="44" t="s">
        <v>174</v>
      </c>
      <c r="G1197" s="62">
        <v>1400005000</v>
      </c>
      <c r="H1197" s="56">
        <v>244</v>
      </c>
      <c r="I1197" s="56"/>
      <c r="J1197" s="57">
        <f>SUMIFS(техфайл!$H$7:$H$4325,техфайл!$D$7:$D$4325,F1197,техфайл!$E$7:$E$4325,G1197,техфайл!$F$7:$F$4325,H1197,техфайл!$A$7:$A$4325,A1197)</f>
        <v>0</v>
      </c>
      <c r="K1197" s="57"/>
      <c r="L1197" s="56">
        <v>226</v>
      </c>
      <c r="M1197" s="89" t="s">
        <v>175</v>
      </c>
      <c r="N1197" s="57">
        <f>SUMIFS(техфайл!$H$7:$H$4325,техфайл!$D$7:$D$4325,F1197,техфайл!$E$7:$E$4325,G1197,техфайл!$F$7:$F$4325,H1197,техфайл!$G$7:$G$4325,L1197,техфайл!$A$7:$A$4325,A1197,техфайл!$K$7:$K$4325,M1197)</f>
        <v>0</v>
      </c>
      <c r="O1197" s="43"/>
      <c r="P1197" s="56" t="str">
        <f t="shared" si="95"/>
        <v>90607051400005000244</v>
      </c>
    </row>
    <row r="1198" spans="1:16" ht="18.75" customHeight="1" x14ac:dyDescent="0.3">
      <c r="A1198" s="82">
        <v>23183753</v>
      </c>
      <c r="B1198" s="190" t="s">
        <v>648</v>
      </c>
      <c r="C1198" s="190">
        <v>671</v>
      </c>
      <c r="D1198" s="190" t="str">
        <f>VLOOKUP($A1198, Учреждения!$B$4:$F$292, 3, FALSE)</f>
        <v xml:space="preserve"> ГБОУ "ШКОЛА № 21 Г. О. ГОРЛОВКА"</v>
      </c>
      <c r="E1198" s="81" t="s">
        <v>140</v>
      </c>
      <c r="F1198" s="81" t="s">
        <v>140</v>
      </c>
      <c r="G1198" s="81" t="s">
        <v>140</v>
      </c>
      <c r="H1198" s="81" t="s">
        <v>140</v>
      </c>
      <c r="I1198" s="81" t="s">
        <v>140</v>
      </c>
      <c r="J1198" s="81" t="s">
        <v>140</v>
      </c>
      <c r="K1198" s="80">
        <f>SUM(J1199:J1218)</f>
        <v>40230</v>
      </c>
      <c r="L1198" s="56"/>
      <c r="M1198" s="89"/>
      <c r="N1198" s="57"/>
      <c r="O1198" s="43"/>
      <c r="P1198" s="85"/>
    </row>
    <row r="1199" spans="1:16" ht="18.75" hidden="1" customHeight="1" x14ac:dyDescent="0.3">
      <c r="A1199" s="82">
        <v>23183753</v>
      </c>
      <c r="B1199" s="191"/>
      <c r="C1199" s="191"/>
      <c r="D1199" s="191"/>
      <c r="E1199" s="44">
        <v>906</v>
      </c>
      <c r="F1199" s="44" t="s">
        <v>145</v>
      </c>
      <c r="G1199" s="62">
        <v>1400023220</v>
      </c>
      <c r="H1199" s="56">
        <v>612</v>
      </c>
      <c r="I1199" s="56"/>
      <c r="J1199" s="57">
        <f>SUMIFS(техфайл!$H$7:$H$4325,техфайл!$D$7:$D$4325,F1199,техфайл!$E$7:$E$4325,G1199,техфайл!$F$7:$F$4325,H1199,техфайл!$A$7:$A$4325,A1199)</f>
        <v>0</v>
      </c>
      <c r="K1199" s="57"/>
      <c r="L1199" s="56">
        <v>211</v>
      </c>
      <c r="M1199" s="89" t="s">
        <v>172</v>
      </c>
      <c r="N1199" s="57">
        <f>SUMIFS(техфайл!$H$7:$H$4325,техфайл!$D$7:$D$4325,F1199,техфайл!$E$7:$E$4325,G1199,техфайл!$F$7:$F$4325,H1199,техфайл!$G$7:$G$4325,L1199,техфайл!$A$7:$A$4325,A1199,техфайл!$K$7:$K$4325,M1199)+SUMIFS(техфайл!$H$7:$H$4325,техфайл!$D$7:$D$4325,F1199,техфайл!$E$7:$E$4325,G1199,техфайл!$F$7:$F$4325,H1199,техфайл!$G$7:$G$4325,266,техфайл!$A$7:$A$4325,A1199,техфайл!$K$7:$K$4325,M1199)</f>
        <v>0</v>
      </c>
      <c r="O1199" s="43"/>
      <c r="P1199" s="56" t="str">
        <f t="shared" ref="P1199:P1218" si="98">E1199&amp;F1199&amp;SUBSTITUTE(G1199," ","")&amp;H1199</f>
        <v>90607021400023220612</v>
      </c>
    </row>
    <row r="1200" spans="1:16" x14ac:dyDescent="0.3">
      <c r="A1200" s="82">
        <v>23183753</v>
      </c>
      <c r="B1200" s="191"/>
      <c r="C1200" s="191"/>
      <c r="D1200" s="191"/>
      <c r="E1200" s="44">
        <v>906</v>
      </c>
      <c r="F1200" s="44" t="s">
        <v>145</v>
      </c>
      <c r="G1200" s="62" t="s">
        <v>684</v>
      </c>
      <c r="H1200" s="56">
        <v>612</v>
      </c>
      <c r="I1200" s="56"/>
      <c r="J1200" s="57">
        <f>SUMIFS(техфайл!$H$7:$H$4325,техфайл!$D$7:$D$4325,F1200,техфайл!$E$7:$E$4325,G1200,техфайл!$F$7:$F$4325,H1200,техфайл!$A$7:$A$4325,A1200)</f>
        <v>40230</v>
      </c>
      <c r="K1200" s="57"/>
      <c r="L1200" s="56">
        <v>213</v>
      </c>
      <c r="M1200" s="89" t="s">
        <v>173</v>
      </c>
      <c r="N1200" s="57">
        <f>SUMIFS(техфайл!$H$7:$H$4325,техфайл!$D$7:$D$4325,F1200,техфайл!$E$7:$E$4325,G1200,техфайл!$F$7:$F$4325,H1200,техфайл!$G$7:$G$4325,L1200,техфайл!$A$7:$A$4325,A1200,техфайл!$K$7:$K$4325,M1200)</f>
        <v>0</v>
      </c>
      <c r="O1200" s="43"/>
      <c r="P1200" s="56" t="str">
        <f t="shared" si="98"/>
        <v>906070214000R3040612</v>
      </c>
    </row>
    <row r="1201" spans="1:16" ht="18.75" hidden="1" customHeight="1" x14ac:dyDescent="0.3">
      <c r="A1201" s="82">
        <v>23183753</v>
      </c>
      <c r="B1201" s="191"/>
      <c r="C1201" s="191"/>
      <c r="D1201" s="191"/>
      <c r="E1201" s="44">
        <v>906</v>
      </c>
      <c r="F1201" s="44" t="s">
        <v>145</v>
      </c>
      <c r="G1201" s="62" t="s">
        <v>683</v>
      </c>
      <c r="H1201" s="56">
        <v>612</v>
      </c>
      <c r="I1201" s="56"/>
      <c r="J1201" s="57">
        <f>SUMIFS(техфайл!$H$7:$H$4325,техфайл!$D$7:$D$4325,F1201,техфайл!$E$7:$E$4325,G1201,техфайл!$F$7:$F$4325,H1201,техфайл!$A$7:$A$4325,A1201)</f>
        <v>0</v>
      </c>
      <c r="K1201" s="57"/>
      <c r="L1201" s="56">
        <v>211</v>
      </c>
      <c r="M1201" s="89" t="s">
        <v>172</v>
      </c>
      <c r="N1201" s="57">
        <f>SUMIFS(техфайл!$H$7:$H$4325,техфайл!$D$7:$D$4325,F1201,техфайл!$E$7:$E$4325,G1201,техфайл!$F$7:$F$4325,H1201,техфайл!$G$7:$G$4325,L1201,техфайл!$A$7:$A$4325,A1201,техфайл!$K$7:$K$4325,M1201)+SUMIFS(техфайл!$H$7:$H$4325,техфайл!$D$7:$D$4325,F1201,техфайл!$E$7:$E$4325,G1201,техфайл!$F$7:$F$4325,H1201,техфайл!$G$7:$G$4325,266,техфайл!$A$7:$A$4325,A1201,техфайл!$K$7:$K$4325,M1201)</f>
        <v>0</v>
      </c>
      <c r="O1201" s="43"/>
      <c r="P1201" s="56" t="str">
        <f t="shared" ref="P1201:P1202" si="99">E1201&amp;F1201&amp;SUBSTITUTE(G1201," ","")&amp;H1201</f>
        <v>906070214000R3030612</v>
      </c>
    </row>
    <row r="1202" spans="1:16" hidden="1" x14ac:dyDescent="0.3">
      <c r="A1202" s="82">
        <v>23183753</v>
      </c>
      <c r="B1202" s="191"/>
      <c r="C1202" s="191"/>
      <c r="D1202" s="191"/>
      <c r="E1202" s="44">
        <v>906</v>
      </c>
      <c r="F1202" s="44" t="s">
        <v>145</v>
      </c>
      <c r="G1202" s="62" t="s">
        <v>683</v>
      </c>
      <c r="H1202" s="56"/>
      <c r="I1202" s="56"/>
      <c r="J1202" s="57">
        <f>SUMIFS(техфайл!$H$7:$H$4325,техфайл!$D$7:$D$4325,F1202,техфайл!$E$7:$E$4325,G1202,техфайл!$F$7:$F$4325,H1202,техфайл!$A$7:$A$4325,A1202)</f>
        <v>0</v>
      </c>
      <c r="K1202" s="57"/>
      <c r="L1202" s="56">
        <v>213</v>
      </c>
      <c r="M1202" s="89" t="s">
        <v>173</v>
      </c>
      <c r="N1202" s="57">
        <f>SUMIFS(техфайл!$H$7:$H$4325,техфайл!$D$7:$D$4325,F1202,техфайл!$E$7:$E$4325,G1202,техфайл!$F$7:$F$4325,H1202,техфайл!$G$7:$G$4325,L1202,техфайл!$A$7:$A$4325,A1202,техфайл!$K$7:$K$4325,M1202)</f>
        <v>0</v>
      </c>
      <c r="O1202" s="43"/>
      <c r="P1202" s="56" t="str">
        <f t="shared" si="99"/>
        <v>906070214000R3030</v>
      </c>
    </row>
    <row r="1203" spans="1:16" hidden="1" x14ac:dyDescent="0.3">
      <c r="A1203" s="82">
        <v>23183753</v>
      </c>
      <c r="B1203" s="191"/>
      <c r="C1203" s="191"/>
      <c r="D1203" s="191"/>
      <c r="E1203" s="44">
        <v>906</v>
      </c>
      <c r="F1203" s="44" t="s">
        <v>145</v>
      </c>
      <c r="G1203" s="62" t="s">
        <v>685</v>
      </c>
      <c r="H1203" s="56">
        <v>612</v>
      </c>
      <c r="I1203" s="56"/>
      <c r="J1203" s="57">
        <f>SUMIFS(техфайл!$H$7:$H$4325,техфайл!$D$7:$D$4325,F1203,техфайл!$E$7:$E$4325,G1203,техфайл!$F$7:$F$4325,H1203,техфайл!$A$7:$A$4325,A1203)</f>
        <v>0</v>
      </c>
      <c r="K1203" s="57"/>
      <c r="L1203" s="56">
        <v>221</v>
      </c>
      <c r="M1203" s="89" t="s">
        <v>131</v>
      </c>
      <c r="N1203" s="57">
        <f>SUMIFS(техфайл!$H$7:$H$4325,техфайл!$D$7:$D$4325,F1203,техфайл!$E$7:$E$4325,G1203,техфайл!$F$7:$F$4325,H1203,техфайл!$G$7:$G$4325,L1203,техфайл!$A$7:$A$4325,A1203,техфайл!$K$7:$K$4325,M1203)</f>
        <v>0</v>
      </c>
      <c r="O1203" s="43"/>
      <c r="P1203" s="56" t="str">
        <f t="shared" si="98"/>
        <v>906070214000R0500612</v>
      </c>
    </row>
    <row r="1204" spans="1:16" hidden="1" x14ac:dyDescent="0.3">
      <c r="A1204" s="82">
        <v>23183753</v>
      </c>
      <c r="B1204" s="191"/>
      <c r="C1204" s="191"/>
      <c r="D1204" s="191"/>
      <c r="E1204" s="44">
        <v>906</v>
      </c>
      <c r="F1204" s="44" t="s">
        <v>145</v>
      </c>
      <c r="G1204" s="62" t="s">
        <v>685</v>
      </c>
      <c r="H1204" s="56"/>
      <c r="I1204" s="56"/>
      <c r="J1204" s="57">
        <f>SUMIFS(техфайл!$H$7:$H$4325,техфайл!$D$7:$D$4325,F1204,техфайл!$E$7:$E$4325,G1204,техфайл!$F$7:$F$4325,H1204,техфайл!$A$7:$A$4325,A1204)</f>
        <v>0</v>
      </c>
      <c r="K1204" s="57"/>
      <c r="L1204" s="56">
        <v>223</v>
      </c>
      <c r="M1204" s="89" t="s">
        <v>132</v>
      </c>
      <c r="N1204" s="57">
        <f>SUMIFS(техфайл!$H$7:$H$4325,техфайл!$D$7:$D$4325,F1204,техфайл!$E$7:$E$4325,G1204,техфайл!$F$7:$F$4325,H1204,техфайл!$G$7:$G$4325,L1204,техфайл!$A$7:$A$4325,A1204,техфайл!$K$7:$K$4325,M1204)</f>
        <v>0</v>
      </c>
      <c r="O1204" s="43"/>
      <c r="P1204" s="56" t="str">
        <f t="shared" si="98"/>
        <v>906070214000R0500</v>
      </c>
    </row>
    <row r="1205" spans="1:16" hidden="1" x14ac:dyDescent="0.3">
      <c r="A1205" s="82">
        <v>23183753</v>
      </c>
      <c r="B1205" s="191"/>
      <c r="C1205" s="191"/>
      <c r="D1205" s="191"/>
      <c r="E1205" s="44">
        <v>906</v>
      </c>
      <c r="F1205" s="44" t="s">
        <v>145</v>
      </c>
      <c r="G1205" s="62">
        <v>1400023220</v>
      </c>
      <c r="H1205" s="56">
        <v>244</v>
      </c>
      <c r="I1205" s="56"/>
      <c r="J1205" s="57"/>
      <c r="K1205" s="57"/>
      <c r="L1205" s="56">
        <v>223</v>
      </c>
      <c r="M1205" s="89" t="s">
        <v>133</v>
      </c>
      <c r="N1205" s="57">
        <f>SUMIFS(техфайл!$H$7:$H$4325,техфайл!$D$7:$D$4325,F1205,техфайл!$E$7:$E$4325,G1205,техфайл!$F$7:$F$4325,H1205,техфайл!$G$7:$G$4325,L1205,техфайл!$A$7:$A$4325,A1205,техфайл!$K$7:$K$4325,M1205)</f>
        <v>0</v>
      </c>
      <c r="O1205" s="43"/>
      <c r="P1205" s="56" t="str">
        <f t="shared" si="98"/>
        <v>90607021400023220244</v>
      </c>
    </row>
    <row r="1206" spans="1:16" hidden="1" x14ac:dyDescent="0.3">
      <c r="A1206" s="82">
        <v>23183753</v>
      </c>
      <c r="B1206" s="191"/>
      <c r="C1206" s="191"/>
      <c r="D1206" s="191"/>
      <c r="E1206" s="44">
        <v>906</v>
      </c>
      <c r="F1206" s="44" t="s">
        <v>145</v>
      </c>
      <c r="G1206" s="62">
        <v>1400023220</v>
      </c>
      <c r="H1206" s="56">
        <v>247</v>
      </c>
      <c r="I1206" s="56"/>
      <c r="J1206" s="57"/>
      <c r="K1206" s="57"/>
      <c r="L1206" s="56">
        <v>223</v>
      </c>
      <c r="M1206" s="89" t="s">
        <v>134</v>
      </c>
      <c r="N1206" s="57">
        <f>SUMIFS(техфайл!$H$7:$H$4325,техфайл!$D$7:$D$4325,F1206,техфайл!$E$7:$E$4325,G1206,техфайл!$F$7:$F$4325,H1206,техфайл!$G$7:$G$4325,L1206,техфайл!$A$7:$A$4325,A1206,техфайл!$K$7:$K$4325,M1206)</f>
        <v>0</v>
      </c>
      <c r="O1206" s="43"/>
      <c r="P1206" s="56" t="str">
        <f t="shared" si="98"/>
        <v>90607021400023220247</v>
      </c>
    </row>
    <row r="1207" spans="1:16" hidden="1" x14ac:dyDescent="0.3">
      <c r="A1207" s="82">
        <v>23183753</v>
      </c>
      <c r="B1207" s="191"/>
      <c r="C1207" s="191"/>
      <c r="D1207" s="191"/>
      <c r="E1207" s="44">
        <v>906</v>
      </c>
      <c r="F1207" s="44" t="s">
        <v>145</v>
      </c>
      <c r="G1207" s="62">
        <v>1400023220</v>
      </c>
      <c r="H1207" s="56">
        <v>247</v>
      </c>
      <c r="I1207" s="56"/>
      <c r="J1207" s="57"/>
      <c r="K1207" s="57"/>
      <c r="L1207" s="56">
        <v>223</v>
      </c>
      <c r="M1207" s="89" t="s">
        <v>135</v>
      </c>
      <c r="N1207" s="57">
        <f>SUMIFS(техфайл!$H$7:$H$4325,техфайл!$D$7:$D$4325,F1207,техфайл!$E$7:$E$4325,G1207,техфайл!$F$7:$F$4325,H1207,техфайл!$G$7:$G$4325,L1207,техфайл!$A$7:$A$4325,A1207,техфайл!$K$7:$K$4325,M1207)</f>
        <v>0</v>
      </c>
      <c r="O1207" s="43"/>
      <c r="P1207" s="56" t="str">
        <f t="shared" si="98"/>
        <v>90607021400023220247</v>
      </c>
    </row>
    <row r="1208" spans="1:16" hidden="1" x14ac:dyDescent="0.3">
      <c r="A1208" s="82">
        <v>23183753</v>
      </c>
      <c r="B1208" s="191"/>
      <c r="C1208" s="191"/>
      <c r="D1208" s="191"/>
      <c r="E1208" s="44">
        <v>906</v>
      </c>
      <c r="F1208" s="44" t="s">
        <v>145</v>
      </c>
      <c r="G1208" s="62">
        <v>1400023220</v>
      </c>
      <c r="H1208" s="56">
        <v>244</v>
      </c>
      <c r="I1208" s="56"/>
      <c r="J1208" s="57"/>
      <c r="K1208" s="57"/>
      <c r="L1208" s="56">
        <v>225</v>
      </c>
      <c r="M1208" s="89" t="s">
        <v>131</v>
      </c>
      <c r="N1208" s="57">
        <f>SUMIFS(техфайл!$H$7:$H$4325,техфайл!$D$7:$D$4325,F1208,техфайл!$E$7:$E$4325,G1208,техфайл!$F$7:$F$4325,H1208,техфайл!$G$7:$G$4325,L1208,техфайл!$A$7:$A$4325,A1208,техфайл!$K$7:$K$4325,M1208)</f>
        <v>0</v>
      </c>
      <c r="O1208" s="43"/>
      <c r="P1208" s="56" t="str">
        <f t="shared" si="98"/>
        <v>90607021400023220244</v>
      </c>
    </row>
    <row r="1209" spans="1:16" hidden="1" x14ac:dyDescent="0.3">
      <c r="A1209" s="82">
        <v>23183753</v>
      </c>
      <c r="B1209" s="191"/>
      <c r="C1209" s="191"/>
      <c r="D1209" s="191"/>
      <c r="E1209" s="44">
        <v>906</v>
      </c>
      <c r="F1209" s="44" t="s">
        <v>145</v>
      </c>
      <c r="G1209" s="62">
        <v>1400023220</v>
      </c>
      <c r="H1209" s="56">
        <v>244</v>
      </c>
      <c r="I1209" s="56"/>
      <c r="J1209" s="57"/>
      <c r="K1209" s="57"/>
      <c r="L1209" s="56">
        <v>226</v>
      </c>
      <c r="M1209" s="89" t="s">
        <v>137</v>
      </c>
      <c r="N1209" s="57">
        <f>SUMIFS(техфайл!$H$7:$H$4325,техфайл!$D$7:$D$4325,F1209,техфайл!$E$7:$E$4325,G1209,техфайл!$F$7:$F$4325,H1209,техфайл!$G$7:$G$4325,L1209,техфайл!$A$7:$A$4325,A1209,техфайл!$K$7:$K$4325,M1209)</f>
        <v>0</v>
      </c>
      <c r="O1209" s="43"/>
      <c r="P1209" s="56" t="str">
        <f t="shared" si="98"/>
        <v>90607021400023220244</v>
      </c>
    </row>
    <row r="1210" spans="1:16" hidden="1" x14ac:dyDescent="0.3">
      <c r="A1210" s="82">
        <v>23183753</v>
      </c>
      <c r="B1210" s="191"/>
      <c r="C1210" s="191"/>
      <c r="D1210" s="191"/>
      <c r="E1210" s="44">
        <v>906</v>
      </c>
      <c r="F1210" s="44" t="s">
        <v>145</v>
      </c>
      <c r="G1210" s="62">
        <v>1400023220</v>
      </c>
      <c r="H1210" s="56">
        <v>244</v>
      </c>
      <c r="I1210" s="56"/>
      <c r="J1210" s="57"/>
      <c r="K1210" s="57"/>
      <c r="L1210" s="56">
        <v>226</v>
      </c>
      <c r="M1210" s="89" t="s">
        <v>131</v>
      </c>
      <c r="N1210" s="57">
        <f>SUMIFS(техфайл!$H$7:$H$4325,техфайл!$D$7:$D$4325,F1210,техфайл!$E$7:$E$4325,G1210,техфайл!$F$7:$F$4325,H1210,техфайл!$G$7:$G$4325,L1210,техфайл!$A$7:$A$4325,A1210,техфайл!$K$7:$K$4325,M1210)</f>
        <v>0</v>
      </c>
      <c r="O1210" s="43"/>
      <c r="P1210" s="56" t="str">
        <f t="shared" si="98"/>
        <v>90607021400023220244</v>
      </c>
    </row>
    <row r="1211" spans="1:16" hidden="1" x14ac:dyDescent="0.3">
      <c r="A1211" s="82">
        <v>23183753</v>
      </c>
      <c r="B1211" s="191"/>
      <c r="C1211" s="191"/>
      <c r="D1211" s="191"/>
      <c r="E1211" s="44">
        <v>906</v>
      </c>
      <c r="F1211" s="44" t="s">
        <v>145</v>
      </c>
      <c r="G1211" s="62">
        <v>1400023220</v>
      </c>
      <c r="H1211" s="56">
        <v>244</v>
      </c>
      <c r="I1211" s="56"/>
      <c r="J1211" s="57"/>
      <c r="K1211" s="57"/>
      <c r="L1211" s="56">
        <v>310</v>
      </c>
      <c r="M1211" s="89" t="s">
        <v>136</v>
      </c>
      <c r="N1211" s="57">
        <f>SUMIFS(техфайл!$H$7:$H$4325,техфайл!$D$7:$D$4325,F1211,техфайл!$E$7:$E$4325,G1211,техфайл!$F$7:$F$4325,H1211,техфайл!$G$7:$G$4325,L1211,техфайл!$A$7:$A$4325,A1211,техфайл!$K$7:$K$4325,M1211)</f>
        <v>0</v>
      </c>
      <c r="O1211" s="43"/>
      <c r="P1211" s="56" t="str">
        <f t="shared" si="98"/>
        <v>90607021400023220244</v>
      </c>
    </row>
    <row r="1212" spans="1:16" hidden="1" x14ac:dyDescent="0.3">
      <c r="A1212" s="82">
        <v>23183753</v>
      </c>
      <c r="B1212" s="191"/>
      <c r="C1212" s="191"/>
      <c r="D1212" s="191"/>
      <c r="E1212" s="44">
        <v>906</v>
      </c>
      <c r="F1212" s="44" t="s">
        <v>145</v>
      </c>
      <c r="G1212" s="62">
        <v>1400023220</v>
      </c>
      <c r="H1212" s="56">
        <v>244</v>
      </c>
      <c r="I1212" s="56"/>
      <c r="J1212" s="57"/>
      <c r="K1212" s="57"/>
      <c r="L1212" s="56">
        <v>342</v>
      </c>
      <c r="M1212" s="89">
        <v>2230</v>
      </c>
      <c r="N1212" s="57">
        <f>SUMIFS(техфайл!$H$7:$H$4325,техфайл!$D$7:$D$4325,F1212,техфайл!$E$7:$E$4325,G1212,техфайл!$F$7:$F$4325,H1212,техфайл!$G$7:$G$4325,L1212,техфайл!$A$7:$A$4325,A1212,техфайл!$K$7:$K$4325,M1212)</f>
        <v>0</v>
      </c>
      <c r="O1212" s="43"/>
      <c r="P1212" s="56" t="str">
        <f t="shared" ref="P1212" si="100">E1212&amp;F1212&amp;SUBSTITUTE(G1212," ","")&amp;H1212</f>
        <v>90607021400023220244</v>
      </c>
    </row>
    <row r="1213" spans="1:16" hidden="1" x14ac:dyDescent="0.3">
      <c r="A1213" s="82">
        <v>23183753</v>
      </c>
      <c r="B1213" s="191"/>
      <c r="C1213" s="191"/>
      <c r="D1213" s="191"/>
      <c r="E1213" s="44">
        <v>906</v>
      </c>
      <c r="F1213" s="44" t="s">
        <v>145</v>
      </c>
      <c r="G1213" s="62" t="s">
        <v>684</v>
      </c>
      <c r="H1213" s="56">
        <v>244</v>
      </c>
      <c r="I1213" s="56"/>
      <c r="J1213" s="57">
        <f>SUMIFS(техфайл!$H$7:$H$4325,техфайл!$D$7:$D$4325,F1213,техфайл!$E$7:$E$4325,G1213,техфайл!$F$7:$F$4325,H1213,техфайл!$A$7:$A$4325,A1213)</f>
        <v>0</v>
      </c>
      <c r="K1213" s="57"/>
      <c r="L1213" s="56">
        <v>342</v>
      </c>
      <c r="M1213" s="89">
        <v>2230</v>
      </c>
      <c r="N1213" s="57">
        <f>SUMIFS(техфайл!$H$7:$H$4325,техфайл!$D$7:$D$4325,F1213,техфайл!$E$7:$E$4325,G1213,техфайл!$F$7:$F$4325,H1213,техфайл!$G$7:$G$4325,L1213,техфайл!$A$7:$A$4325,A1213,техфайл!$K$7:$K$4325,M1213)</f>
        <v>0</v>
      </c>
      <c r="O1213" s="43"/>
      <c r="P1213" s="56" t="str">
        <f t="shared" si="98"/>
        <v>906070214000R3040244</v>
      </c>
    </row>
    <row r="1214" spans="1:16" hidden="1" x14ac:dyDescent="0.3">
      <c r="A1214" s="82">
        <v>23183753</v>
      </c>
      <c r="B1214" s="191"/>
      <c r="C1214" s="191"/>
      <c r="D1214" s="191"/>
      <c r="E1214" s="44">
        <v>906</v>
      </c>
      <c r="F1214" s="44" t="s">
        <v>145</v>
      </c>
      <c r="G1214" s="62">
        <v>1400023220</v>
      </c>
      <c r="H1214" s="56">
        <v>244</v>
      </c>
      <c r="I1214" s="56"/>
      <c r="J1214" s="57"/>
      <c r="K1214" s="57"/>
      <c r="L1214" s="56">
        <v>344</v>
      </c>
      <c r="M1214" s="89" t="s">
        <v>136</v>
      </c>
      <c r="N1214" s="57">
        <f>SUMIFS(техфайл!$H$7:$H$4325,техфайл!$D$7:$D$4325,F1214,техфайл!$E$7:$E$4325,G1214,техфайл!$F$7:$F$4325,H1214,техфайл!$G$7:$G$4325,L1214,техфайл!$A$7:$A$4325,A1214,техфайл!$K$7:$K$4325,M1214)</f>
        <v>0</v>
      </c>
      <c r="O1214" s="43"/>
      <c r="P1214" s="56" t="str">
        <f t="shared" si="98"/>
        <v>90607021400023220244</v>
      </c>
    </row>
    <row r="1215" spans="1:16" hidden="1" x14ac:dyDescent="0.3">
      <c r="A1215" s="82">
        <v>23183753</v>
      </c>
      <c r="B1215" s="191"/>
      <c r="C1215" s="191"/>
      <c r="D1215" s="191"/>
      <c r="E1215" s="44">
        <v>906</v>
      </c>
      <c r="F1215" s="44" t="s">
        <v>145</v>
      </c>
      <c r="G1215" s="62">
        <v>1400023220</v>
      </c>
      <c r="H1215" s="56">
        <v>244</v>
      </c>
      <c r="I1215" s="56"/>
      <c r="J1215" s="57"/>
      <c r="K1215" s="57"/>
      <c r="L1215" s="56">
        <v>346</v>
      </c>
      <c r="M1215" s="89" t="s">
        <v>136</v>
      </c>
      <c r="N1215" s="57">
        <f>SUMIFS(техфайл!$H$7:$H$4325,техфайл!$D$7:$D$4325,F1215,техфайл!$E$7:$E$4325,G1215,техфайл!$F$7:$F$4325,H1215,техфайл!$G$7:$G$4325,L1215,техфайл!$A$7:$A$4325,A1215,техфайл!$K$7:$K$4325,M1215)</f>
        <v>0</v>
      </c>
      <c r="O1215" s="43"/>
      <c r="P1215" s="56" t="str">
        <f t="shared" si="98"/>
        <v>90607021400023220244</v>
      </c>
    </row>
    <row r="1216" spans="1:16" hidden="1" x14ac:dyDescent="0.3">
      <c r="A1216" s="82">
        <v>23183753</v>
      </c>
      <c r="B1216" s="191"/>
      <c r="C1216" s="191"/>
      <c r="D1216" s="191"/>
      <c r="E1216" s="44">
        <v>906</v>
      </c>
      <c r="F1216" s="44" t="s">
        <v>145</v>
      </c>
      <c r="G1216" s="62">
        <v>1400023220</v>
      </c>
      <c r="H1216" s="56">
        <v>851</v>
      </c>
      <c r="I1216" s="56"/>
      <c r="J1216" s="57">
        <f>SUMIFS(техфайл!$H$7:$H$4325,техфайл!$D$7:$D$4325,F1216,техфайл!$E$7:$E$4325,G1216,техфайл!$F$7:$F$4325,H1216,техфайл!$A$7:$A$4325,A1216)</f>
        <v>0</v>
      </c>
      <c r="K1216" s="57"/>
      <c r="L1216" s="56">
        <v>291</v>
      </c>
      <c r="M1216" s="89" t="s">
        <v>138</v>
      </c>
      <c r="N1216" s="57">
        <f>SUMIFS(техфайл!$H$7:$H$4325,техфайл!$D$7:$D$4325,F1216,техфайл!$E$7:$E$4325,G1216,техфайл!$F$7:$F$4325,H1216,техфайл!$G$7:$G$4325,L1216,техфайл!$A$7:$A$4325,A1216,техфайл!$K$7:$K$4325,M1216)</f>
        <v>0</v>
      </c>
      <c r="O1216" s="43"/>
      <c r="P1216" s="56" t="str">
        <f t="shared" si="98"/>
        <v>90607021400023220851</v>
      </c>
    </row>
    <row r="1217" spans="1:16" hidden="1" x14ac:dyDescent="0.3">
      <c r="A1217" s="82">
        <v>23183753</v>
      </c>
      <c r="B1217" s="191"/>
      <c r="C1217" s="191"/>
      <c r="D1217" s="191"/>
      <c r="E1217" s="44">
        <v>906</v>
      </c>
      <c r="F1217" s="44" t="s">
        <v>174</v>
      </c>
      <c r="G1217" s="62">
        <v>1400005000</v>
      </c>
      <c r="H1217" s="56">
        <v>112</v>
      </c>
      <c r="I1217" s="56"/>
      <c r="J1217" s="57">
        <f>SUMIFS(техфайл!$H$7:$H$4325,техфайл!$D$7:$D$4325,F1217,техфайл!$E$7:$E$4325,G1217,техфайл!$F$7:$F$4325,H1217,техфайл!$A$7:$A$4325,A1217)</f>
        <v>0</v>
      </c>
      <c r="K1217" s="57"/>
      <c r="L1217" s="56">
        <v>212</v>
      </c>
      <c r="M1217" s="89" t="s">
        <v>175</v>
      </c>
      <c r="N1217" s="57">
        <f>SUMIFS(техфайл!$H$7:$H$4325,техфайл!$D$7:$D$4325,F1217,техфайл!$E$7:$E$4325,G1217,техфайл!$F$7:$F$4325,H1217,техфайл!$G$7:$G$4325,L1217,техфайл!$A$7:$A$4325,A1217,техфайл!$K$7:$K$4325,M1217)</f>
        <v>0</v>
      </c>
      <c r="O1217" s="43"/>
      <c r="P1217" s="56" t="str">
        <f t="shared" si="98"/>
        <v>90607051400005000112</v>
      </c>
    </row>
    <row r="1218" spans="1:16" hidden="1" x14ac:dyDescent="0.3">
      <c r="A1218" s="82">
        <v>23183753</v>
      </c>
      <c r="B1218" s="192"/>
      <c r="C1218" s="192"/>
      <c r="D1218" s="192"/>
      <c r="E1218" s="44">
        <v>906</v>
      </c>
      <c r="F1218" s="44" t="s">
        <v>174</v>
      </c>
      <c r="G1218" s="62">
        <v>1400005000</v>
      </c>
      <c r="H1218" s="56">
        <v>244</v>
      </c>
      <c r="I1218" s="56"/>
      <c r="J1218" s="57">
        <f>SUMIFS(техфайл!$H$7:$H$4325,техфайл!$D$7:$D$4325,F1218,техфайл!$E$7:$E$4325,G1218,техфайл!$F$7:$F$4325,H1218,техфайл!$A$7:$A$4325,A1218)</f>
        <v>0</v>
      </c>
      <c r="K1218" s="57"/>
      <c r="L1218" s="56">
        <v>226</v>
      </c>
      <c r="M1218" s="89" t="s">
        <v>175</v>
      </c>
      <c r="N1218" s="57">
        <f>SUMIFS(техфайл!$H$7:$H$4325,техфайл!$D$7:$D$4325,F1218,техфайл!$E$7:$E$4325,G1218,техфайл!$F$7:$F$4325,H1218,техфайл!$G$7:$G$4325,L1218,техфайл!$A$7:$A$4325,A1218,техфайл!$K$7:$K$4325,M1218)</f>
        <v>0</v>
      </c>
      <c r="O1218" s="43"/>
      <c r="P1218" s="56" t="str">
        <f t="shared" si="98"/>
        <v>90607051400005000244</v>
      </c>
    </row>
    <row r="1219" spans="1:16" ht="18.75" customHeight="1" x14ac:dyDescent="0.3">
      <c r="A1219" s="82">
        <v>23129179</v>
      </c>
      <c r="B1219" s="190" t="s">
        <v>649</v>
      </c>
      <c r="C1219" s="190">
        <v>672</v>
      </c>
      <c r="D1219" s="190" t="str">
        <f>VLOOKUP($A1219, Учреждения!$B$4:$F$292, 3, FALSE)</f>
        <v>ГБОУ "ШКОЛА № 22 Г.О. ГОРЛОВКА"</v>
      </c>
      <c r="E1219" s="81" t="s">
        <v>140</v>
      </c>
      <c r="F1219" s="81" t="s">
        <v>140</v>
      </c>
      <c r="G1219" s="81" t="s">
        <v>140</v>
      </c>
      <c r="H1219" s="81" t="s">
        <v>140</v>
      </c>
      <c r="I1219" s="81" t="s">
        <v>140</v>
      </c>
      <c r="J1219" s="81" t="s">
        <v>140</v>
      </c>
      <c r="K1219" s="80">
        <f>SUM(J1220:J1239)</f>
        <v>89400</v>
      </c>
      <c r="L1219" s="56"/>
      <c r="M1219" s="89"/>
      <c r="N1219" s="57"/>
      <c r="O1219" s="43"/>
      <c r="P1219" s="85"/>
    </row>
    <row r="1220" spans="1:16" ht="18.75" hidden="1" customHeight="1" x14ac:dyDescent="0.3">
      <c r="A1220" s="82">
        <v>23129179</v>
      </c>
      <c r="B1220" s="191"/>
      <c r="C1220" s="191"/>
      <c r="D1220" s="191"/>
      <c r="E1220" s="44">
        <v>906</v>
      </c>
      <c r="F1220" s="44" t="s">
        <v>145</v>
      </c>
      <c r="G1220" s="62">
        <v>1400023220</v>
      </c>
      <c r="H1220" s="56">
        <v>612</v>
      </c>
      <c r="I1220" s="56"/>
      <c r="J1220" s="57">
        <f>SUMIFS(техфайл!$H$7:$H$4325,техфайл!$D$7:$D$4325,F1220,техфайл!$E$7:$E$4325,G1220,техфайл!$F$7:$F$4325,H1220,техфайл!$A$7:$A$4325,A1220)</f>
        <v>0</v>
      </c>
      <c r="K1220" s="57"/>
      <c r="L1220" s="56">
        <v>211</v>
      </c>
      <c r="M1220" s="89" t="s">
        <v>172</v>
      </c>
      <c r="N1220" s="57">
        <f>SUMIFS(техфайл!$H$7:$H$4325,техфайл!$D$7:$D$4325,F1220,техфайл!$E$7:$E$4325,G1220,техфайл!$F$7:$F$4325,H1220,техфайл!$G$7:$G$4325,L1220,техфайл!$A$7:$A$4325,A1220,техфайл!$K$7:$K$4325,M1220)+SUMIFS(техфайл!$H$7:$H$4325,техфайл!$D$7:$D$4325,F1220,техфайл!$E$7:$E$4325,G1220,техфайл!$F$7:$F$4325,H1220,техфайл!$G$7:$G$4325,266,техфайл!$A$7:$A$4325,A1220,техфайл!$K$7:$K$4325,M1220)</f>
        <v>0</v>
      </c>
      <c r="O1220" s="43"/>
      <c r="P1220" s="56" t="str">
        <f t="shared" ref="P1220:P1239" si="101">E1220&amp;F1220&amp;SUBSTITUTE(G1220," ","")&amp;H1220</f>
        <v>90607021400023220612</v>
      </c>
    </row>
    <row r="1221" spans="1:16" x14ac:dyDescent="0.3">
      <c r="A1221" s="82">
        <v>23129179</v>
      </c>
      <c r="B1221" s="191"/>
      <c r="C1221" s="191"/>
      <c r="D1221" s="191"/>
      <c r="E1221" s="44">
        <v>906</v>
      </c>
      <c r="F1221" s="44" t="s">
        <v>145</v>
      </c>
      <c r="G1221" s="62" t="s">
        <v>684</v>
      </c>
      <c r="H1221" s="56">
        <v>612</v>
      </c>
      <c r="I1221" s="56"/>
      <c r="J1221" s="57">
        <f>SUMIFS(техфайл!$H$7:$H$4325,техфайл!$D$7:$D$4325,F1221,техфайл!$E$7:$E$4325,G1221,техфайл!$F$7:$F$4325,H1221,техфайл!$A$7:$A$4325,A1221)</f>
        <v>89400</v>
      </c>
      <c r="K1221" s="57"/>
      <c r="L1221" s="56">
        <v>213</v>
      </c>
      <c r="M1221" s="89" t="s">
        <v>173</v>
      </c>
      <c r="N1221" s="57">
        <f>SUMIFS(техфайл!$H$7:$H$4325,техфайл!$D$7:$D$4325,F1221,техфайл!$E$7:$E$4325,G1221,техфайл!$F$7:$F$4325,H1221,техфайл!$G$7:$G$4325,L1221,техфайл!$A$7:$A$4325,A1221,техфайл!$K$7:$K$4325,M1221)</f>
        <v>0</v>
      </c>
      <c r="O1221" s="43"/>
      <c r="P1221" s="56" t="str">
        <f t="shared" si="101"/>
        <v>906070214000R3040612</v>
      </c>
    </row>
    <row r="1222" spans="1:16" ht="18.75" hidden="1" customHeight="1" x14ac:dyDescent="0.3">
      <c r="A1222" s="82">
        <v>23129179</v>
      </c>
      <c r="B1222" s="191"/>
      <c r="C1222" s="191"/>
      <c r="D1222" s="191"/>
      <c r="E1222" s="44">
        <v>906</v>
      </c>
      <c r="F1222" s="44" t="s">
        <v>145</v>
      </c>
      <c r="G1222" s="62" t="s">
        <v>683</v>
      </c>
      <c r="H1222" s="56">
        <v>612</v>
      </c>
      <c r="I1222" s="56"/>
      <c r="J1222" s="57">
        <f>SUMIFS(техфайл!$H$7:$H$4325,техфайл!$D$7:$D$4325,F1222,техфайл!$E$7:$E$4325,G1222,техфайл!$F$7:$F$4325,H1222,техфайл!$A$7:$A$4325,A1222)</f>
        <v>0</v>
      </c>
      <c r="K1222" s="57"/>
      <c r="L1222" s="56">
        <v>211</v>
      </c>
      <c r="M1222" s="89" t="s">
        <v>172</v>
      </c>
      <c r="N1222" s="57">
        <f>SUMIFS(техфайл!$H$7:$H$4325,техфайл!$D$7:$D$4325,F1222,техфайл!$E$7:$E$4325,G1222,техфайл!$F$7:$F$4325,H1222,техфайл!$G$7:$G$4325,L1222,техфайл!$A$7:$A$4325,A1222,техфайл!$K$7:$K$4325,M1222)+SUMIFS(техфайл!$H$7:$H$4325,техфайл!$D$7:$D$4325,F1222,техфайл!$E$7:$E$4325,G1222,техфайл!$F$7:$F$4325,H1222,техфайл!$G$7:$G$4325,266,техфайл!$A$7:$A$4325,A1222,техфайл!$K$7:$K$4325,M1222)</f>
        <v>0</v>
      </c>
      <c r="O1222" s="43"/>
      <c r="P1222" s="56" t="str">
        <f t="shared" ref="P1222:P1223" si="102">E1222&amp;F1222&amp;SUBSTITUTE(G1222," ","")&amp;H1222</f>
        <v>906070214000R3030612</v>
      </c>
    </row>
    <row r="1223" spans="1:16" hidden="1" x14ac:dyDescent="0.3">
      <c r="A1223" s="82">
        <v>23129179</v>
      </c>
      <c r="B1223" s="191"/>
      <c r="C1223" s="191"/>
      <c r="D1223" s="191"/>
      <c r="E1223" s="44">
        <v>906</v>
      </c>
      <c r="F1223" s="44" t="s">
        <v>145</v>
      </c>
      <c r="G1223" s="62" t="s">
        <v>683</v>
      </c>
      <c r="H1223" s="56"/>
      <c r="I1223" s="56"/>
      <c r="J1223" s="57">
        <f>SUMIFS(техфайл!$H$7:$H$4325,техфайл!$D$7:$D$4325,F1223,техфайл!$E$7:$E$4325,G1223,техфайл!$F$7:$F$4325,H1223,техфайл!$A$7:$A$4325,A1223)</f>
        <v>0</v>
      </c>
      <c r="K1223" s="57"/>
      <c r="L1223" s="56">
        <v>213</v>
      </c>
      <c r="M1223" s="89" t="s">
        <v>173</v>
      </c>
      <c r="N1223" s="57">
        <f>SUMIFS(техфайл!$H$7:$H$4325,техфайл!$D$7:$D$4325,F1223,техфайл!$E$7:$E$4325,G1223,техфайл!$F$7:$F$4325,H1223,техфайл!$G$7:$G$4325,L1223,техфайл!$A$7:$A$4325,A1223,техфайл!$K$7:$K$4325,M1223)</f>
        <v>0</v>
      </c>
      <c r="O1223" s="43"/>
      <c r="P1223" s="56" t="str">
        <f t="shared" si="102"/>
        <v>906070214000R3030</v>
      </c>
    </row>
    <row r="1224" spans="1:16" hidden="1" x14ac:dyDescent="0.3">
      <c r="A1224" s="82">
        <v>23129179</v>
      </c>
      <c r="B1224" s="191"/>
      <c r="C1224" s="191"/>
      <c r="D1224" s="191"/>
      <c r="E1224" s="44">
        <v>906</v>
      </c>
      <c r="F1224" s="44" t="s">
        <v>145</v>
      </c>
      <c r="G1224" s="62" t="s">
        <v>685</v>
      </c>
      <c r="H1224" s="56">
        <v>612</v>
      </c>
      <c r="I1224" s="56"/>
      <c r="J1224" s="57">
        <f>SUMIFS(техфайл!$H$7:$H$4325,техфайл!$D$7:$D$4325,F1224,техфайл!$E$7:$E$4325,G1224,техфайл!$F$7:$F$4325,H1224,техфайл!$A$7:$A$4325,A1224)</f>
        <v>0</v>
      </c>
      <c r="K1224" s="57"/>
      <c r="L1224" s="56">
        <v>221</v>
      </c>
      <c r="M1224" s="89" t="s">
        <v>131</v>
      </c>
      <c r="N1224" s="57">
        <f>SUMIFS(техфайл!$H$7:$H$4325,техфайл!$D$7:$D$4325,F1224,техфайл!$E$7:$E$4325,G1224,техфайл!$F$7:$F$4325,H1224,техфайл!$G$7:$G$4325,L1224,техфайл!$A$7:$A$4325,A1224,техфайл!$K$7:$K$4325,M1224)</f>
        <v>0</v>
      </c>
      <c r="O1224" s="43"/>
      <c r="P1224" s="56" t="str">
        <f t="shared" si="101"/>
        <v>906070214000R0500612</v>
      </c>
    </row>
    <row r="1225" spans="1:16" hidden="1" x14ac:dyDescent="0.3">
      <c r="A1225" s="82">
        <v>23129179</v>
      </c>
      <c r="B1225" s="191"/>
      <c r="C1225" s="191"/>
      <c r="D1225" s="191"/>
      <c r="E1225" s="44">
        <v>906</v>
      </c>
      <c r="F1225" s="44" t="s">
        <v>145</v>
      </c>
      <c r="G1225" s="62" t="s">
        <v>685</v>
      </c>
      <c r="H1225" s="56"/>
      <c r="I1225" s="56"/>
      <c r="J1225" s="57">
        <f>SUMIFS(техфайл!$H$7:$H$4325,техфайл!$D$7:$D$4325,F1225,техфайл!$E$7:$E$4325,G1225,техфайл!$F$7:$F$4325,H1225,техфайл!$A$7:$A$4325,A1225)</f>
        <v>0</v>
      </c>
      <c r="K1225" s="57"/>
      <c r="L1225" s="56">
        <v>223</v>
      </c>
      <c r="M1225" s="89" t="s">
        <v>132</v>
      </c>
      <c r="N1225" s="57">
        <f>SUMIFS(техфайл!$H$7:$H$4325,техфайл!$D$7:$D$4325,F1225,техфайл!$E$7:$E$4325,G1225,техфайл!$F$7:$F$4325,H1225,техфайл!$G$7:$G$4325,L1225,техфайл!$A$7:$A$4325,A1225,техфайл!$K$7:$K$4325,M1225)</f>
        <v>0</v>
      </c>
      <c r="O1225" s="43"/>
      <c r="P1225" s="56" t="str">
        <f t="shared" si="101"/>
        <v>906070214000R0500</v>
      </c>
    </row>
    <row r="1226" spans="1:16" hidden="1" x14ac:dyDescent="0.3">
      <c r="A1226" s="82">
        <v>23129179</v>
      </c>
      <c r="B1226" s="191"/>
      <c r="C1226" s="191"/>
      <c r="D1226" s="191"/>
      <c r="E1226" s="44">
        <v>906</v>
      </c>
      <c r="F1226" s="44" t="s">
        <v>145</v>
      </c>
      <c r="G1226" s="62">
        <v>1400023220</v>
      </c>
      <c r="H1226" s="56">
        <v>244</v>
      </c>
      <c r="I1226" s="56"/>
      <c r="J1226" s="57"/>
      <c r="K1226" s="57"/>
      <c r="L1226" s="56">
        <v>223</v>
      </c>
      <c r="M1226" s="89" t="s">
        <v>133</v>
      </c>
      <c r="N1226" s="57">
        <f>SUMIFS(техфайл!$H$7:$H$4325,техфайл!$D$7:$D$4325,F1226,техфайл!$E$7:$E$4325,G1226,техфайл!$F$7:$F$4325,H1226,техфайл!$G$7:$G$4325,L1226,техфайл!$A$7:$A$4325,A1226,техфайл!$K$7:$K$4325,M1226)</f>
        <v>0</v>
      </c>
      <c r="O1226" s="43"/>
      <c r="P1226" s="56" t="str">
        <f t="shared" si="101"/>
        <v>90607021400023220244</v>
      </c>
    </row>
    <row r="1227" spans="1:16" hidden="1" x14ac:dyDescent="0.3">
      <c r="A1227" s="82">
        <v>23129179</v>
      </c>
      <c r="B1227" s="191"/>
      <c r="C1227" s="191"/>
      <c r="D1227" s="191"/>
      <c r="E1227" s="44">
        <v>906</v>
      </c>
      <c r="F1227" s="44" t="s">
        <v>145</v>
      </c>
      <c r="G1227" s="62">
        <v>1400023220</v>
      </c>
      <c r="H1227" s="56">
        <v>247</v>
      </c>
      <c r="I1227" s="56"/>
      <c r="J1227" s="57"/>
      <c r="K1227" s="57"/>
      <c r="L1227" s="56">
        <v>223</v>
      </c>
      <c r="M1227" s="89" t="s">
        <v>134</v>
      </c>
      <c r="N1227" s="57">
        <f>SUMIFS(техфайл!$H$7:$H$4325,техфайл!$D$7:$D$4325,F1227,техфайл!$E$7:$E$4325,G1227,техфайл!$F$7:$F$4325,H1227,техфайл!$G$7:$G$4325,L1227,техфайл!$A$7:$A$4325,A1227,техфайл!$K$7:$K$4325,M1227)</f>
        <v>0</v>
      </c>
      <c r="O1227" s="43"/>
      <c r="P1227" s="56" t="str">
        <f t="shared" si="101"/>
        <v>90607021400023220247</v>
      </c>
    </row>
    <row r="1228" spans="1:16" hidden="1" x14ac:dyDescent="0.3">
      <c r="A1228" s="82">
        <v>23129179</v>
      </c>
      <c r="B1228" s="191"/>
      <c r="C1228" s="191"/>
      <c r="D1228" s="191"/>
      <c r="E1228" s="44">
        <v>906</v>
      </c>
      <c r="F1228" s="44" t="s">
        <v>145</v>
      </c>
      <c r="G1228" s="62">
        <v>1400023220</v>
      </c>
      <c r="H1228" s="56">
        <v>247</v>
      </c>
      <c r="I1228" s="56"/>
      <c r="J1228" s="57"/>
      <c r="K1228" s="57"/>
      <c r="L1228" s="56">
        <v>223</v>
      </c>
      <c r="M1228" s="89" t="s">
        <v>135</v>
      </c>
      <c r="N1228" s="57">
        <f>SUMIFS(техфайл!$H$7:$H$4325,техфайл!$D$7:$D$4325,F1228,техфайл!$E$7:$E$4325,G1228,техфайл!$F$7:$F$4325,H1228,техфайл!$G$7:$G$4325,L1228,техфайл!$A$7:$A$4325,A1228,техфайл!$K$7:$K$4325,M1228)</f>
        <v>0</v>
      </c>
      <c r="O1228" s="43"/>
      <c r="P1228" s="56" t="str">
        <f t="shared" si="101"/>
        <v>90607021400023220247</v>
      </c>
    </row>
    <row r="1229" spans="1:16" hidden="1" x14ac:dyDescent="0.3">
      <c r="A1229" s="82">
        <v>23129179</v>
      </c>
      <c r="B1229" s="191"/>
      <c r="C1229" s="191"/>
      <c r="D1229" s="191"/>
      <c r="E1229" s="44">
        <v>906</v>
      </c>
      <c r="F1229" s="44" t="s">
        <v>145</v>
      </c>
      <c r="G1229" s="62">
        <v>1400023220</v>
      </c>
      <c r="H1229" s="56">
        <v>244</v>
      </c>
      <c r="I1229" s="56"/>
      <c r="J1229" s="57"/>
      <c r="K1229" s="57"/>
      <c r="L1229" s="56">
        <v>225</v>
      </c>
      <c r="M1229" s="89" t="s">
        <v>131</v>
      </c>
      <c r="N1229" s="57">
        <f>SUMIFS(техфайл!$H$7:$H$4325,техфайл!$D$7:$D$4325,F1229,техфайл!$E$7:$E$4325,G1229,техфайл!$F$7:$F$4325,H1229,техфайл!$G$7:$G$4325,L1229,техфайл!$A$7:$A$4325,A1229,техфайл!$K$7:$K$4325,M1229)</f>
        <v>0</v>
      </c>
      <c r="O1229" s="43"/>
      <c r="P1229" s="56" t="str">
        <f t="shared" si="101"/>
        <v>90607021400023220244</v>
      </c>
    </row>
    <row r="1230" spans="1:16" hidden="1" x14ac:dyDescent="0.3">
      <c r="A1230" s="82">
        <v>23129179</v>
      </c>
      <c r="B1230" s="191"/>
      <c r="C1230" s="191"/>
      <c r="D1230" s="191"/>
      <c r="E1230" s="44">
        <v>906</v>
      </c>
      <c r="F1230" s="44" t="s">
        <v>145</v>
      </c>
      <c r="G1230" s="62">
        <v>1400023220</v>
      </c>
      <c r="H1230" s="56">
        <v>244</v>
      </c>
      <c r="I1230" s="56"/>
      <c r="J1230" s="57"/>
      <c r="K1230" s="57"/>
      <c r="L1230" s="56">
        <v>226</v>
      </c>
      <c r="M1230" s="89" t="s">
        <v>137</v>
      </c>
      <c r="N1230" s="57">
        <f>SUMIFS(техфайл!$H$7:$H$4325,техфайл!$D$7:$D$4325,F1230,техфайл!$E$7:$E$4325,G1230,техфайл!$F$7:$F$4325,H1230,техфайл!$G$7:$G$4325,L1230,техфайл!$A$7:$A$4325,A1230,техфайл!$K$7:$K$4325,M1230)</f>
        <v>0</v>
      </c>
      <c r="O1230" s="43"/>
      <c r="P1230" s="56" t="str">
        <f t="shared" si="101"/>
        <v>90607021400023220244</v>
      </c>
    </row>
    <row r="1231" spans="1:16" hidden="1" x14ac:dyDescent="0.3">
      <c r="A1231" s="82">
        <v>23129179</v>
      </c>
      <c r="B1231" s="191"/>
      <c r="C1231" s="191"/>
      <c r="D1231" s="191"/>
      <c r="E1231" s="44">
        <v>906</v>
      </c>
      <c r="F1231" s="44" t="s">
        <v>145</v>
      </c>
      <c r="G1231" s="62">
        <v>1400023220</v>
      </c>
      <c r="H1231" s="56">
        <v>244</v>
      </c>
      <c r="I1231" s="56"/>
      <c r="J1231" s="57"/>
      <c r="K1231" s="57"/>
      <c r="L1231" s="56">
        <v>226</v>
      </c>
      <c r="M1231" s="89" t="s">
        <v>131</v>
      </c>
      <c r="N1231" s="57">
        <f>SUMIFS(техфайл!$H$7:$H$4325,техфайл!$D$7:$D$4325,F1231,техфайл!$E$7:$E$4325,G1231,техфайл!$F$7:$F$4325,H1231,техфайл!$G$7:$G$4325,L1231,техфайл!$A$7:$A$4325,A1231,техфайл!$K$7:$K$4325,M1231)</f>
        <v>0</v>
      </c>
      <c r="O1231" s="43"/>
      <c r="P1231" s="56" t="str">
        <f t="shared" si="101"/>
        <v>90607021400023220244</v>
      </c>
    </row>
    <row r="1232" spans="1:16" hidden="1" x14ac:dyDescent="0.3">
      <c r="A1232" s="82">
        <v>23129179</v>
      </c>
      <c r="B1232" s="191"/>
      <c r="C1232" s="191"/>
      <c r="D1232" s="191"/>
      <c r="E1232" s="44">
        <v>906</v>
      </c>
      <c r="F1232" s="44" t="s">
        <v>145</v>
      </c>
      <c r="G1232" s="62">
        <v>1400023220</v>
      </c>
      <c r="H1232" s="56">
        <v>244</v>
      </c>
      <c r="I1232" s="56"/>
      <c r="J1232" s="57"/>
      <c r="K1232" s="57"/>
      <c r="L1232" s="56">
        <v>310</v>
      </c>
      <c r="M1232" s="89" t="s">
        <v>136</v>
      </c>
      <c r="N1232" s="57">
        <f>SUMIFS(техфайл!$H$7:$H$4325,техфайл!$D$7:$D$4325,F1232,техфайл!$E$7:$E$4325,G1232,техфайл!$F$7:$F$4325,H1232,техфайл!$G$7:$G$4325,L1232,техфайл!$A$7:$A$4325,A1232,техфайл!$K$7:$K$4325,M1232)</f>
        <v>0</v>
      </c>
      <c r="O1232" s="43"/>
      <c r="P1232" s="56" t="str">
        <f t="shared" si="101"/>
        <v>90607021400023220244</v>
      </c>
    </row>
    <row r="1233" spans="1:16" hidden="1" x14ac:dyDescent="0.3">
      <c r="A1233" s="82">
        <v>23129179</v>
      </c>
      <c r="B1233" s="191"/>
      <c r="C1233" s="191"/>
      <c r="D1233" s="191"/>
      <c r="E1233" s="44">
        <v>906</v>
      </c>
      <c r="F1233" s="44" t="s">
        <v>145</v>
      </c>
      <c r="G1233" s="62">
        <v>1400023220</v>
      </c>
      <c r="H1233" s="56">
        <v>244</v>
      </c>
      <c r="I1233" s="56"/>
      <c r="J1233" s="57"/>
      <c r="K1233" s="57"/>
      <c r="L1233" s="56">
        <v>342</v>
      </c>
      <c r="M1233" s="89">
        <v>2230</v>
      </c>
      <c r="N1233" s="57">
        <f>SUMIFS(техфайл!$H$7:$H$4325,техфайл!$D$7:$D$4325,F1233,техфайл!$E$7:$E$4325,G1233,техфайл!$F$7:$F$4325,H1233,техфайл!$G$7:$G$4325,L1233,техфайл!$A$7:$A$4325,A1233,техфайл!$K$7:$K$4325,M1233)</f>
        <v>0</v>
      </c>
      <c r="O1233" s="43"/>
      <c r="P1233" s="56" t="str">
        <f t="shared" ref="P1233" si="103">E1233&amp;F1233&amp;SUBSTITUTE(G1233," ","")&amp;H1233</f>
        <v>90607021400023220244</v>
      </c>
    </row>
    <row r="1234" spans="1:16" hidden="1" x14ac:dyDescent="0.3">
      <c r="A1234" s="82">
        <v>23129179</v>
      </c>
      <c r="B1234" s="191"/>
      <c r="C1234" s="191"/>
      <c r="D1234" s="191"/>
      <c r="E1234" s="44">
        <v>906</v>
      </c>
      <c r="F1234" s="44" t="s">
        <v>145</v>
      </c>
      <c r="G1234" s="62" t="s">
        <v>684</v>
      </c>
      <c r="H1234" s="56">
        <v>244</v>
      </c>
      <c r="I1234" s="56"/>
      <c r="J1234" s="57">
        <f>SUMIFS(техфайл!$H$7:$H$4325,техфайл!$D$7:$D$4325,F1234,техфайл!$E$7:$E$4325,G1234,техфайл!$F$7:$F$4325,H1234,техфайл!$A$7:$A$4325,A1234)</f>
        <v>0</v>
      </c>
      <c r="K1234" s="57"/>
      <c r="L1234" s="56">
        <v>342</v>
      </c>
      <c r="M1234" s="89">
        <v>2230</v>
      </c>
      <c r="N1234" s="57">
        <f>SUMIFS(техфайл!$H$7:$H$4325,техфайл!$D$7:$D$4325,F1234,техфайл!$E$7:$E$4325,G1234,техфайл!$F$7:$F$4325,H1234,техфайл!$G$7:$G$4325,L1234,техфайл!$A$7:$A$4325,A1234,техфайл!$K$7:$K$4325,M1234)</f>
        <v>0</v>
      </c>
      <c r="O1234" s="43"/>
      <c r="P1234" s="56" t="str">
        <f t="shared" si="101"/>
        <v>906070214000R3040244</v>
      </c>
    </row>
    <row r="1235" spans="1:16" hidden="1" x14ac:dyDescent="0.3">
      <c r="A1235" s="82">
        <v>23129179</v>
      </c>
      <c r="B1235" s="191"/>
      <c r="C1235" s="191"/>
      <c r="D1235" s="191"/>
      <c r="E1235" s="44">
        <v>906</v>
      </c>
      <c r="F1235" s="44" t="s">
        <v>145</v>
      </c>
      <c r="G1235" s="62">
        <v>1400023220</v>
      </c>
      <c r="H1235" s="56">
        <v>244</v>
      </c>
      <c r="I1235" s="56"/>
      <c r="J1235" s="57"/>
      <c r="K1235" s="57"/>
      <c r="L1235" s="56">
        <v>344</v>
      </c>
      <c r="M1235" s="89" t="s">
        <v>136</v>
      </c>
      <c r="N1235" s="57">
        <f>SUMIFS(техфайл!$H$7:$H$4325,техфайл!$D$7:$D$4325,F1235,техфайл!$E$7:$E$4325,G1235,техфайл!$F$7:$F$4325,H1235,техфайл!$G$7:$G$4325,L1235,техфайл!$A$7:$A$4325,A1235,техфайл!$K$7:$K$4325,M1235)</f>
        <v>0</v>
      </c>
      <c r="O1235" s="43"/>
      <c r="P1235" s="56" t="str">
        <f t="shared" si="101"/>
        <v>90607021400023220244</v>
      </c>
    </row>
    <row r="1236" spans="1:16" hidden="1" x14ac:dyDescent="0.3">
      <c r="A1236" s="82">
        <v>23129179</v>
      </c>
      <c r="B1236" s="191"/>
      <c r="C1236" s="191"/>
      <c r="D1236" s="191"/>
      <c r="E1236" s="44">
        <v>906</v>
      </c>
      <c r="F1236" s="44" t="s">
        <v>145</v>
      </c>
      <c r="G1236" s="62">
        <v>1400023220</v>
      </c>
      <c r="H1236" s="56">
        <v>244</v>
      </c>
      <c r="I1236" s="56"/>
      <c r="J1236" s="57"/>
      <c r="K1236" s="57"/>
      <c r="L1236" s="56">
        <v>346</v>
      </c>
      <c r="M1236" s="89" t="s">
        <v>136</v>
      </c>
      <c r="N1236" s="57">
        <f>SUMIFS(техфайл!$H$7:$H$4325,техфайл!$D$7:$D$4325,F1236,техфайл!$E$7:$E$4325,G1236,техфайл!$F$7:$F$4325,H1236,техфайл!$G$7:$G$4325,L1236,техфайл!$A$7:$A$4325,A1236,техфайл!$K$7:$K$4325,M1236)</f>
        <v>0</v>
      </c>
      <c r="O1236" s="43"/>
      <c r="P1236" s="56" t="str">
        <f t="shared" si="101"/>
        <v>90607021400023220244</v>
      </c>
    </row>
    <row r="1237" spans="1:16" hidden="1" x14ac:dyDescent="0.3">
      <c r="A1237" s="82">
        <v>23129179</v>
      </c>
      <c r="B1237" s="191"/>
      <c r="C1237" s="191"/>
      <c r="D1237" s="191"/>
      <c r="E1237" s="44">
        <v>906</v>
      </c>
      <c r="F1237" s="44" t="s">
        <v>145</v>
      </c>
      <c r="G1237" s="62">
        <v>1400023220</v>
      </c>
      <c r="H1237" s="56">
        <v>851</v>
      </c>
      <c r="I1237" s="56"/>
      <c r="J1237" s="57">
        <f>SUMIFS(техфайл!$H$7:$H$4325,техфайл!$D$7:$D$4325,F1237,техфайл!$E$7:$E$4325,G1237,техфайл!$F$7:$F$4325,H1237,техфайл!$A$7:$A$4325,A1237)</f>
        <v>0</v>
      </c>
      <c r="K1237" s="57"/>
      <c r="L1237" s="56">
        <v>291</v>
      </c>
      <c r="M1237" s="89" t="s">
        <v>138</v>
      </c>
      <c r="N1237" s="57">
        <f>SUMIFS(техфайл!$H$7:$H$4325,техфайл!$D$7:$D$4325,F1237,техфайл!$E$7:$E$4325,G1237,техфайл!$F$7:$F$4325,H1237,техфайл!$G$7:$G$4325,L1237,техфайл!$A$7:$A$4325,A1237,техфайл!$K$7:$K$4325,M1237)</f>
        <v>0</v>
      </c>
      <c r="O1237" s="43"/>
      <c r="P1237" s="56" t="str">
        <f t="shared" si="101"/>
        <v>90607021400023220851</v>
      </c>
    </row>
    <row r="1238" spans="1:16" hidden="1" x14ac:dyDescent="0.3">
      <c r="A1238" s="82">
        <v>23129179</v>
      </c>
      <c r="B1238" s="191"/>
      <c r="C1238" s="191"/>
      <c r="D1238" s="191"/>
      <c r="E1238" s="44">
        <v>906</v>
      </c>
      <c r="F1238" s="44" t="s">
        <v>174</v>
      </c>
      <c r="G1238" s="62">
        <v>1400005000</v>
      </c>
      <c r="H1238" s="56">
        <v>112</v>
      </c>
      <c r="I1238" s="56"/>
      <c r="J1238" s="57">
        <f>SUMIFS(техфайл!$H$7:$H$4325,техфайл!$D$7:$D$4325,F1238,техфайл!$E$7:$E$4325,G1238,техфайл!$F$7:$F$4325,H1238,техфайл!$A$7:$A$4325,A1238)</f>
        <v>0</v>
      </c>
      <c r="K1238" s="57"/>
      <c r="L1238" s="56">
        <v>212</v>
      </c>
      <c r="M1238" s="89" t="s">
        <v>175</v>
      </c>
      <c r="N1238" s="57">
        <f>SUMIFS(техфайл!$H$7:$H$4325,техфайл!$D$7:$D$4325,F1238,техфайл!$E$7:$E$4325,G1238,техфайл!$F$7:$F$4325,H1238,техфайл!$G$7:$G$4325,L1238,техфайл!$A$7:$A$4325,A1238,техфайл!$K$7:$K$4325,M1238)</f>
        <v>0</v>
      </c>
      <c r="O1238" s="43"/>
      <c r="P1238" s="56" t="str">
        <f t="shared" si="101"/>
        <v>90607051400005000112</v>
      </c>
    </row>
    <row r="1239" spans="1:16" hidden="1" x14ac:dyDescent="0.3">
      <c r="A1239" s="82">
        <v>23129179</v>
      </c>
      <c r="B1239" s="192"/>
      <c r="C1239" s="192"/>
      <c r="D1239" s="192"/>
      <c r="E1239" s="44">
        <v>906</v>
      </c>
      <c r="F1239" s="44" t="s">
        <v>174</v>
      </c>
      <c r="G1239" s="62">
        <v>1400005000</v>
      </c>
      <c r="H1239" s="56">
        <v>244</v>
      </c>
      <c r="I1239" s="56"/>
      <c r="J1239" s="57">
        <f>SUMIFS(техфайл!$H$7:$H$4325,техфайл!$D$7:$D$4325,F1239,техфайл!$E$7:$E$4325,G1239,техфайл!$F$7:$F$4325,H1239,техфайл!$A$7:$A$4325,A1239)</f>
        <v>0</v>
      </c>
      <c r="K1239" s="57"/>
      <c r="L1239" s="56">
        <v>226</v>
      </c>
      <c r="M1239" s="89" t="s">
        <v>175</v>
      </c>
      <c r="N1239" s="57">
        <f>SUMIFS(техфайл!$H$7:$H$4325,техфайл!$D$7:$D$4325,F1239,техфайл!$E$7:$E$4325,G1239,техфайл!$F$7:$F$4325,H1239,техфайл!$G$7:$G$4325,L1239,техфайл!$A$7:$A$4325,A1239,техфайл!$K$7:$K$4325,M1239)</f>
        <v>0</v>
      </c>
      <c r="O1239" s="43"/>
      <c r="P1239" s="56" t="str">
        <f t="shared" si="101"/>
        <v>90607051400005000244</v>
      </c>
    </row>
    <row r="1240" spans="1:16" ht="18.75" customHeight="1" x14ac:dyDescent="0.3">
      <c r="A1240" s="82">
        <v>25710814</v>
      </c>
      <c r="B1240" s="190" t="s">
        <v>650</v>
      </c>
      <c r="C1240" s="190">
        <v>673</v>
      </c>
      <c r="D1240" s="190" t="str">
        <f>VLOOKUP($A1240, Учреждения!$B$4:$F$292, 3, FALSE)</f>
        <v xml:space="preserve"> ГБОУ "ШКОЛА № 23 Г.О.ГОРЛОВКА" ДНР</v>
      </c>
      <c r="E1240" s="81" t="s">
        <v>140</v>
      </c>
      <c r="F1240" s="81" t="s">
        <v>140</v>
      </c>
      <c r="G1240" s="81" t="s">
        <v>140</v>
      </c>
      <c r="H1240" s="81" t="s">
        <v>140</v>
      </c>
      <c r="I1240" s="81" t="s">
        <v>140</v>
      </c>
      <c r="J1240" s="81" t="s">
        <v>140</v>
      </c>
      <c r="K1240" s="80">
        <f>SUM(J1241:J1260)</f>
        <v>70030</v>
      </c>
      <c r="L1240" s="56"/>
      <c r="M1240" s="89"/>
      <c r="N1240" s="57"/>
      <c r="O1240" s="43"/>
      <c r="P1240" s="85"/>
    </row>
    <row r="1241" spans="1:16" ht="18.75" hidden="1" customHeight="1" x14ac:dyDescent="0.3">
      <c r="A1241" s="82">
        <v>25710814</v>
      </c>
      <c r="B1241" s="191"/>
      <c r="C1241" s="191"/>
      <c r="D1241" s="191"/>
      <c r="E1241" s="44">
        <v>906</v>
      </c>
      <c r="F1241" s="44" t="s">
        <v>145</v>
      </c>
      <c r="G1241" s="62">
        <v>1400023220</v>
      </c>
      <c r="H1241" s="56">
        <v>612</v>
      </c>
      <c r="I1241" s="56"/>
      <c r="J1241" s="57">
        <f>SUMIFS(техфайл!$H$7:$H$4325,техфайл!$D$7:$D$4325,F1241,техфайл!$E$7:$E$4325,G1241,техфайл!$F$7:$F$4325,H1241,техфайл!$A$7:$A$4325,A1241)</f>
        <v>0</v>
      </c>
      <c r="K1241" s="57"/>
      <c r="L1241" s="56">
        <v>211</v>
      </c>
      <c r="M1241" s="89" t="s">
        <v>172</v>
      </c>
      <c r="N1241" s="57">
        <f>SUMIFS(техфайл!$H$7:$H$4325,техфайл!$D$7:$D$4325,F1241,техфайл!$E$7:$E$4325,G1241,техфайл!$F$7:$F$4325,H1241,техфайл!$G$7:$G$4325,L1241,техфайл!$A$7:$A$4325,A1241,техфайл!$K$7:$K$4325,M1241)+SUMIFS(техфайл!$H$7:$H$4325,техфайл!$D$7:$D$4325,F1241,техфайл!$E$7:$E$4325,G1241,техфайл!$F$7:$F$4325,H1241,техфайл!$G$7:$G$4325,266,техфайл!$A$7:$A$4325,A1241,техфайл!$K$7:$K$4325,M1241)</f>
        <v>0</v>
      </c>
      <c r="O1241" s="43"/>
      <c r="P1241" s="56" t="str">
        <f t="shared" ref="P1241:P1260" si="104">E1241&amp;F1241&amp;SUBSTITUTE(G1241," ","")&amp;H1241</f>
        <v>90607021400023220612</v>
      </c>
    </row>
    <row r="1242" spans="1:16" x14ac:dyDescent="0.3">
      <c r="A1242" s="82">
        <v>25710814</v>
      </c>
      <c r="B1242" s="191"/>
      <c r="C1242" s="191"/>
      <c r="D1242" s="191"/>
      <c r="E1242" s="44">
        <v>906</v>
      </c>
      <c r="F1242" s="44" t="s">
        <v>145</v>
      </c>
      <c r="G1242" s="62" t="s">
        <v>684</v>
      </c>
      <c r="H1242" s="56">
        <v>612</v>
      </c>
      <c r="I1242" s="56"/>
      <c r="J1242" s="57">
        <f>SUMIFS(техфайл!$H$7:$H$4325,техфайл!$D$7:$D$4325,F1242,техфайл!$E$7:$E$4325,G1242,техфайл!$F$7:$F$4325,H1242,техфайл!$A$7:$A$4325,A1242)</f>
        <v>70030</v>
      </c>
      <c r="K1242" s="57"/>
      <c r="L1242" s="56">
        <v>213</v>
      </c>
      <c r="M1242" s="89" t="s">
        <v>173</v>
      </c>
      <c r="N1242" s="57">
        <f>SUMIFS(техфайл!$H$7:$H$4325,техфайл!$D$7:$D$4325,F1242,техфайл!$E$7:$E$4325,G1242,техфайл!$F$7:$F$4325,H1242,техфайл!$G$7:$G$4325,L1242,техфайл!$A$7:$A$4325,A1242,техфайл!$K$7:$K$4325,M1242)</f>
        <v>0</v>
      </c>
      <c r="O1242" s="43"/>
      <c r="P1242" s="56" t="str">
        <f t="shared" si="104"/>
        <v>906070214000R3040612</v>
      </c>
    </row>
    <row r="1243" spans="1:16" ht="18.75" hidden="1" customHeight="1" x14ac:dyDescent="0.3">
      <c r="A1243" s="82">
        <v>25710814</v>
      </c>
      <c r="B1243" s="191"/>
      <c r="C1243" s="191"/>
      <c r="D1243" s="191"/>
      <c r="E1243" s="44">
        <v>906</v>
      </c>
      <c r="F1243" s="44" t="s">
        <v>145</v>
      </c>
      <c r="G1243" s="62" t="s">
        <v>683</v>
      </c>
      <c r="H1243" s="56">
        <v>612</v>
      </c>
      <c r="I1243" s="56"/>
      <c r="J1243" s="57">
        <f>SUMIFS(техфайл!$H$7:$H$4325,техфайл!$D$7:$D$4325,F1243,техфайл!$E$7:$E$4325,G1243,техфайл!$F$7:$F$4325,H1243,техфайл!$A$7:$A$4325,A1243)</f>
        <v>0</v>
      </c>
      <c r="K1243" s="57"/>
      <c r="L1243" s="56">
        <v>211</v>
      </c>
      <c r="M1243" s="89" t="s">
        <v>172</v>
      </c>
      <c r="N1243" s="57">
        <f>SUMIFS(техфайл!$H$7:$H$4325,техфайл!$D$7:$D$4325,F1243,техфайл!$E$7:$E$4325,G1243,техфайл!$F$7:$F$4325,H1243,техфайл!$G$7:$G$4325,L1243,техфайл!$A$7:$A$4325,A1243,техфайл!$K$7:$K$4325,M1243)+SUMIFS(техфайл!$H$7:$H$4325,техфайл!$D$7:$D$4325,F1243,техфайл!$E$7:$E$4325,G1243,техфайл!$F$7:$F$4325,H1243,техфайл!$G$7:$G$4325,266,техфайл!$A$7:$A$4325,A1243,техфайл!$K$7:$K$4325,M1243)</f>
        <v>0</v>
      </c>
      <c r="O1243" s="43"/>
      <c r="P1243" s="56" t="str">
        <f t="shared" ref="P1243:P1244" si="105">E1243&amp;F1243&amp;SUBSTITUTE(G1243," ","")&amp;H1243</f>
        <v>906070214000R3030612</v>
      </c>
    </row>
    <row r="1244" spans="1:16" hidden="1" x14ac:dyDescent="0.3">
      <c r="A1244" s="82">
        <v>25710814</v>
      </c>
      <c r="B1244" s="191"/>
      <c r="C1244" s="191"/>
      <c r="D1244" s="191"/>
      <c r="E1244" s="44">
        <v>906</v>
      </c>
      <c r="F1244" s="44" t="s">
        <v>145</v>
      </c>
      <c r="G1244" s="62" t="s">
        <v>683</v>
      </c>
      <c r="H1244" s="56"/>
      <c r="I1244" s="56"/>
      <c r="J1244" s="57">
        <f>SUMIFS(техфайл!$H$7:$H$4325,техфайл!$D$7:$D$4325,F1244,техфайл!$E$7:$E$4325,G1244,техфайл!$F$7:$F$4325,H1244,техфайл!$A$7:$A$4325,A1244)</f>
        <v>0</v>
      </c>
      <c r="K1244" s="57"/>
      <c r="L1244" s="56">
        <v>213</v>
      </c>
      <c r="M1244" s="89" t="s">
        <v>173</v>
      </c>
      <c r="N1244" s="57">
        <f>SUMIFS(техфайл!$H$7:$H$4325,техфайл!$D$7:$D$4325,F1244,техфайл!$E$7:$E$4325,G1244,техфайл!$F$7:$F$4325,H1244,техфайл!$G$7:$G$4325,L1244,техфайл!$A$7:$A$4325,A1244,техфайл!$K$7:$K$4325,M1244)</f>
        <v>0</v>
      </c>
      <c r="O1244" s="43"/>
      <c r="P1244" s="56" t="str">
        <f t="shared" si="105"/>
        <v>906070214000R3030</v>
      </c>
    </row>
    <row r="1245" spans="1:16" hidden="1" x14ac:dyDescent="0.3">
      <c r="A1245" s="82">
        <v>25710814</v>
      </c>
      <c r="B1245" s="191"/>
      <c r="C1245" s="191"/>
      <c r="D1245" s="191"/>
      <c r="E1245" s="44">
        <v>906</v>
      </c>
      <c r="F1245" s="44" t="s">
        <v>145</v>
      </c>
      <c r="G1245" s="62" t="s">
        <v>685</v>
      </c>
      <c r="H1245" s="56">
        <v>612</v>
      </c>
      <c r="I1245" s="56"/>
      <c r="J1245" s="57">
        <f>SUMIFS(техфайл!$H$7:$H$4325,техфайл!$D$7:$D$4325,F1245,техфайл!$E$7:$E$4325,G1245,техфайл!$F$7:$F$4325,H1245,техфайл!$A$7:$A$4325,A1245)</f>
        <v>0</v>
      </c>
      <c r="K1245" s="57"/>
      <c r="L1245" s="56">
        <v>221</v>
      </c>
      <c r="M1245" s="89" t="s">
        <v>131</v>
      </c>
      <c r="N1245" s="57">
        <f>SUMIFS(техфайл!$H$7:$H$4325,техфайл!$D$7:$D$4325,F1245,техфайл!$E$7:$E$4325,G1245,техфайл!$F$7:$F$4325,H1245,техфайл!$G$7:$G$4325,L1245,техфайл!$A$7:$A$4325,A1245,техфайл!$K$7:$K$4325,M1245)</f>
        <v>0</v>
      </c>
      <c r="O1245" s="43"/>
      <c r="P1245" s="56" t="str">
        <f t="shared" si="104"/>
        <v>906070214000R0500612</v>
      </c>
    </row>
    <row r="1246" spans="1:16" hidden="1" x14ac:dyDescent="0.3">
      <c r="A1246" s="82">
        <v>25710814</v>
      </c>
      <c r="B1246" s="191"/>
      <c r="C1246" s="191"/>
      <c r="D1246" s="191"/>
      <c r="E1246" s="44">
        <v>906</v>
      </c>
      <c r="F1246" s="44" t="s">
        <v>145</v>
      </c>
      <c r="G1246" s="62" t="s">
        <v>685</v>
      </c>
      <c r="H1246" s="56"/>
      <c r="I1246" s="56"/>
      <c r="J1246" s="57">
        <f>SUMIFS(техфайл!$H$7:$H$4325,техфайл!$D$7:$D$4325,F1246,техфайл!$E$7:$E$4325,G1246,техфайл!$F$7:$F$4325,H1246,техфайл!$A$7:$A$4325,A1246)</f>
        <v>0</v>
      </c>
      <c r="K1246" s="57"/>
      <c r="L1246" s="56">
        <v>223</v>
      </c>
      <c r="M1246" s="89" t="s">
        <v>132</v>
      </c>
      <c r="N1246" s="57">
        <f>SUMIFS(техфайл!$H$7:$H$4325,техфайл!$D$7:$D$4325,F1246,техфайл!$E$7:$E$4325,G1246,техфайл!$F$7:$F$4325,H1246,техфайл!$G$7:$G$4325,L1246,техфайл!$A$7:$A$4325,A1246,техфайл!$K$7:$K$4325,M1246)</f>
        <v>0</v>
      </c>
      <c r="O1246" s="43"/>
      <c r="P1246" s="56" t="str">
        <f t="shared" si="104"/>
        <v>906070214000R0500</v>
      </c>
    </row>
    <row r="1247" spans="1:16" hidden="1" x14ac:dyDescent="0.3">
      <c r="A1247" s="82">
        <v>25710814</v>
      </c>
      <c r="B1247" s="191"/>
      <c r="C1247" s="191"/>
      <c r="D1247" s="191"/>
      <c r="E1247" s="44">
        <v>906</v>
      </c>
      <c r="F1247" s="44" t="s">
        <v>145</v>
      </c>
      <c r="G1247" s="62">
        <v>1400023220</v>
      </c>
      <c r="H1247" s="56">
        <v>244</v>
      </c>
      <c r="I1247" s="56"/>
      <c r="J1247" s="57"/>
      <c r="K1247" s="57"/>
      <c r="L1247" s="56">
        <v>223</v>
      </c>
      <c r="M1247" s="89" t="s">
        <v>133</v>
      </c>
      <c r="N1247" s="57">
        <f>SUMIFS(техфайл!$H$7:$H$4325,техфайл!$D$7:$D$4325,F1247,техфайл!$E$7:$E$4325,G1247,техфайл!$F$7:$F$4325,H1247,техфайл!$G$7:$G$4325,L1247,техфайл!$A$7:$A$4325,A1247,техфайл!$K$7:$K$4325,M1247)</f>
        <v>0</v>
      </c>
      <c r="O1247" s="43"/>
      <c r="P1247" s="56" t="str">
        <f t="shared" si="104"/>
        <v>90607021400023220244</v>
      </c>
    </row>
    <row r="1248" spans="1:16" hidden="1" x14ac:dyDescent="0.3">
      <c r="A1248" s="82">
        <v>25710814</v>
      </c>
      <c r="B1248" s="191"/>
      <c r="C1248" s="191"/>
      <c r="D1248" s="191"/>
      <c r="E1248" s="44">
        <v>906</v>
      </c>
      <c r="F1248" s="44" t="s">
        <v>145</v>
      </c>
      <c r="G1248" s="62">
        <v>1400023220</v>
      </c>
      <c r="H1248" s="56">
        <v>247</v>
      </c>
      <c r="I1248" s="56"/>
      <c r="J1248" s="57"/>
      <c r="K1248" s="57"/>
      <c r="L1248" s="56">
        <v>223</v>
      </c>
      <c r="M1248" s="89" t="s">
        <v>134</v>
      </c>
      <c r="N1248" s="57">
        <f>SUMIFS(техфайл!$H$7:$H$4325,техфайл!$D$7:$D$4325,F1248,техфайл!$E$7:$E$4325,G1248,техфайл!$F$7:$F$4325,H1248,техфайл!$G$7:$G$4325,L1248,техфайл!$A$7:$A$4325,A1248,техфайл!$K$7:$K$4325,M1248)</f>
        <v>0</v>
      </c>
      <c r="O1248" s="43"/>
      <c r="P1248" s="56" t="str">
        <f t="shared" si="104"/>
        <v>90607021400023220247</v>
      </c>
    </row>
    <row r="1249" spans="1:16" hidden="1" x14ac:dyDescent="0.3">
      <c r="A1249" s="82">
        <v>25710814</v>
      </c>
      <c r="B1249" s="191"/>
      <c r="C1249" s="191"/>
      <c r="D1249" s="191"/>
      <c r="E1249" s="44">
        <v>906</v>
      </c>
      <c r="F1249" s="44" t="s">
        <v>145</v>
      </c>
      <c r="G1249" s="62">
        <v>1400023220</v>
      </c>
      <c r="H1249" s="56">
        <v>247</v>
      </c>
      <c r="I1249" s="56"/>
      <c r="J1249" s="57"/>
      <c r="K1249" s="57"/>
      <c r="L1249" s="56">
        <v>223</v>
      </c>
      <c r="M1249" s="89" t="s">
        <v>135</v>
      </c>
      <c r="N1249" s="57">
        <f>SUMIFS(техфайл!$H$7:$H$4325,техфайл!$D$7:$D$4325,F1249,техфайл!$E$7:$E$4325,G1249,техфайл!$F$7:$F$4325,H1249,техфайл!$G$7:$G$4325,L1249,техфайл!$A$7:$A$4325,A1249,техфайл!$K$7:$K$4325,M1249)</f>
        <v>0</v>
      </c>
      <c r="O1249" s="43"/>
      <c r="P1249" s="56" t="str">
        <f t="shared" si="104"/>
        <v>90607021400023220247</v>
      </c>
    </row>
    <row r="1250" spans="1:16" hidden="1" x14ac:dyDescent="0.3">
      <c r="A1250" s="82">
        <v>25710814</v>
      </c>
      <c r="B1250" s="191"/>
      <c r="C1250" s="191"/>
      <c r="D1250" s="191"/>
      <c r="E1250" s="44">
        <v>906</v>
      </c>
      <c r="F1250" s="44" t="s">
        <v>145</v>
      </c>
      <c r="G1250" s="62">
        <v>1400023220</v>
      </c>
      <c r="H1250" s="56">
        <v>244</v>
      </c>
      <c r="I1250" s="56"/>
      <c r="J1250" s="57"/>
      <c r="K1250" s="57"/>
      <c r="L1250" s="56">
        <v>225</v>
      </c>
      <c r="M1250" s="89" t="s">
        <v>131</v>
      </c>
      <c r="N1250" s="57">
        <f>SUMIFS(техфайл!$H$7:$H$4325,техфайл!$D$7:$D$4325,F1250,техфайл!$E$7:$E$4325,G1250,техфайл!$F$7:$F$4325,H1250,техфайл!$G$7:$G$4325,L1250,техфайл!$A$7:$A$4325,A1250,техфайл!$K$7:$K$4325,M1250)</f>
        <v>0</v>
      </c>
      <c r="O1250" s="43"/>
      <c r="P1250" s="56" t="str">
        <f t="shared" si="104"/>
        <v>90607021400023220244</v>
      </c>
    </row>
    <row r="1251" spans="1:16" hidden="1" x14ac:dyDescent="0.3">
      <c r="A1251" s="82">
        <v>25710814</v>
      </c>
      <c r="B1251" s="191"/>
      <c r="C1251" s="191"/>
      <c r="D1251" s="191"/>
      <c r="E1251" s="44">
        <v>906</v>
      </c>
      <c r="F1251" s="44" t="s">
        <v>145</v>
      </c>
      <c r="G1251" s="62">
        <v>1400023220</v>
      </c>
      <c r="H1251" s="56">
        <v>244</v>
      </c>
      <c r="I1251" s="56"/>
      <c r="J1251" s="57"/>
      <c r="K1251" s="57"/>
      <c r="L1251" s="56">
        <v>226</v>
      </c>
      <c r="M1251" s="89" t="s">
        <v>137</v>
      </c>
      <c r="N1251" s="57">
        <f>SUMIFS(техфайл!$H$7:$H$4325,техфайл!$D$7:$D$4325,F1251,техфайл!$E$7:$E$4325,G1251,техфайл!$F$7:$F$4325,H1251,техфайл!$G$7:$G$4325,L1251,техфайл!$A$7:$A$4325,A1251,техфайл!$K$7:$K$4325,M1251)</f>
        <v>0</v>
      </c>
      <c r="O1251" s="43"/>
      <c r="P1251" s="56" t="str">
        <f t="shared" si="104"/>
        <v>90607021400023220244</v>
      </c>
    </row>
    <row r="1252" spans="1:16" hidden="1" x14ac:dyDescent="0.3">
      <c r="A1252" s="82">
        <v>25710814</v>
      </c>
      <c r="B1252" s="191"/>
      <c r="C1252" s="191"/>
      <c r="D1252" s="191"/>
      <c r="E1252" s="44">
        <v>906</v>
      </c>
      <c r="F1252" s="44" t="s">
        <v>145</v>
      </c>
      <c r="G1252" s="62">
        <v>1400023220</v>
      </c>
      <c r="H1252" s="56">
        <v>244</v>
      </c>
      <c r="I1252" s="56"/>
      <c r="J1252" s="57"/>
      <c r="K1252" s="57"/>
      <c r="L1252" s="56">
        <v>226</v>
      </c>
      <c r="M1252" s="89" t="s">
        <v>131</v>
      </c>
      <c r="N1252" s="57">
        <f>SUMIFS(техфайл!$H$7:$H$4325,техфайл!$D$7:$D$4325,F1252,техфайл!$E$7:$E$4325,G1252,техфайл!$F$7:$F$4325,H1252,техфайл!$G$7:$G$4325,L1252,техфайл!$A$7:$A$4325,A1252,техфайл!$K$7:$K$4325,M1252)</f>
        <v>0</v>
      </c>
      <c r="O1252" s="43"/>
      <c r="P1252" s="56" t="str">
        <f t="shared" si="104"/>
        <v>90607021400023220244</v>
      </c>
    </row>
    <row r="1253" spans="1:16" hidden="1" x14ac:dyDescent="0.3">
      <c r="A1253" s="82">
        <v>25710814</v>
      </c>
      <c r="B1253" s="191"/>
      <c r="C1253" s="191"/>
      <c r="D1253" s="191"/>
      <c r="E1253" s="44">
        <v>906</v>
      </c>
      <c r="F1253" s="44" t="s">
        <v>145</v>
      </c>
      <c r="G1253" s="62">
        <v>1400023220</v>
      </c>
      <c r="H1253" s="56">
        <v>244</v>
      </c>
      <c r="I1253" s="56"/>
      <c r="J1253" s="57"/>
      <c r="K1253" s="57"/>
      <c r="L1253" s="56">
        <v>310</v>
      </c>
      <c r="M1253" s="89" t="s">
        <v>136</v>
      </c>
      <c r="N1253" s="57">
        <f>SUMIFS(техфайл!$H$7:$H$4325,техфайл!$D$7:$D$4325,F1253,техфайл!$E$7:$E$4325,G1253,техфайл!$F$7:$F$4325,H1253,техфайл!$G$7:$G$4325,L1253,техфайл!$A$7:$A$4325,A1253,техфайл!$K$7:$K$4325,M1253)</f>
        <v>0</v>
      </c>
      <c r="O1253" s="43"/>
      <c r="P1253" s="56" t="str">
        <f t="shared" si="104"/>
        <v>90607021400023220244</v>
      </c>
    </row>
    <row r="1254" spans="1:16" hidden="1" x14ac:dyDescent="0.3">
      <c r="A1254" s="82">
        <v>25710814</v>
      </c>
      <c r="B1254" s="191"/>
      <c r="C1254" s="191"/>
      <c r="D1254" s="191"/>
      <c r="E1254" s="44">
        <v>906</v>
      </c>
      <c r="F1254" s="44" t="s">
        <v>145</v>
      </c>
      <c r="G1254" s="62">
        <v>1400023220</v>
      </c>
      <c r="H1254" s="56">
        <v>244</v>
      </c>
      <c r="I1254" s="56"/>
      <c r="J1254" s="57"/>
      <c r="K1254" s="57"/>
      <c r="L1254" s="56">
        <v>342</v>
      </c>
      <c r="M1254" s="89">
        <v>2230</v>
      </c>
      <c r="N1254" s="57">
        <f>SUMIFS(техфайл!$H$7:$H$4325,техфайл!$D$7:$D$4325,F1254,техфайл!$E$7:$E$4325,G1254,техфайл!$F$7:$F$4325,H1254,техфайл!$G$7:$G$4325,L1254,техфайл!$A$7:$A$4325,A1254,техфайл!$K$7:$K$4325,M1254)</f>
        <v>0</v>
      </c>
      <c r="O1254" s="43"/>
      <c r="P1254" s="56" t="str">
        <f t="shared" ref="P1254" si="106">E1254&amp;F1254&amp;SUBSTITUTE(G1254," ","")&amp;H1254</f>
        <v>90607021400023220244</v>
      </c>
    </row>
    <row r="1255" spans="1:16" hidden="1" x14ac:dyDescent="0.3">
      <c r="A1255" s="82">
        <v>25710814</v>
      </c>
      <c r="B1255" s="191"/>
      <c r="C1255" s="191"/>
      <c r="D1255" s="191"/>
      <c r="E1255" s="44">
        <v>906</v>
      </c>
      <c r="F1255" s="44" t="s">
        <v>145</v>
      </c>
      <c r="G1255" s="62" t="s">
        <v>684</v>
      </c>
      <c r="H1255" s="56">
        <v>244</v>
      </c>
      <c r="I1255" s="56"/>
      <c r="J1255" s="57">
        <f>SUMIFS(техфайл!$H$7:$H$4325,техфайл!$D$7:$D$4325,F1255,техфайл!$E$7:$E$4325,G1255,техфайл!$F$7:$F$4325,H1255,техфайл!$A$7:$A$4325,A1255)</f>
        <v>0</v>
      </c>
      <c r="K1255" s="57"/>
      <c r="L1255" s="56">
        <v>342</v>
      </c>
      <c r="M1255" s="89">
        <v>2230</v>
      </c>
      <c r="N1255" s="57">
        <f>SUMIFS(техфайл!$H$7:$H$4325,техфайл!$D$7:$D$4325,F1255,техфайл!$E$7:$E$4325,G1255,техфайл!$F$7:$F$4325,H1255,техфайл!$G$7:$G$4325,L1255,техфайл!$A$7:$A$4325,A1255,техфайл!$K$7:$K$4325,M1255)</f>
        <v>0</v>
      </c>
      <c r="O1255" s="43"/>
      <c r="P1255" s="56" t="str">
        <f t="shared" si="104"/>
        <v>906070214000R3040244</v>
      </c>
    </row>
    <row r="1256" spans="1:16" hidden="1" x14ac:dyDescent="0.3">
      <c r="A1256" s="82">
        <v>25710814</v>
      </c>
      <c r="B1256" s="191"/>
      <c r="C1256" s="191"/>
      <c r="D1256" s="191"/>
      <c r="E1256" s="44">
        <v>906</v>
      </c>
      <c r="F1256" s="44" t="s">
        <v>145</v>
      </c>
      <c r="G1256" s="62">
        <v>1400023220</v>
      </c>
      <c r="H1256" s="56">
        <v>244</v>
      </c>
      <c r="I1256" s="56"/>
      <c r="J1256" s="57"/>
      <c r="K1256" s="57"/>
      <c r="L1256" s="56">
        <v>344</v>
      </c>
      <c r="M1256" s="89" t="s">
        <v>136</v>
      </c>
      <c r="N1256" s="57">
        <f>SUMIFS(техфайл!$H$7:$H$4325,техфайл!$D$7:$D$4325,F1256,техфайл!$E$7:$E$4325,G1256,техфайл!$F$7:$F$4325,H1256,техфайл!$G$7:$G$4325,L1256,техфайл!$A$7:$A$4325,A1256,техфайл!$K$7:$K$4325,M1256)</f>
        <v>0</v>
      </c>
      <c r="O1256" s="43"/>
      <c r="P1256" s="56" t="str">
        <f t="shared" si="104"/>
        <v>90607021400023220244</v>
      </c>
    </row>
    <row r="1257" spans="1:16" hidden="1" x14ac:dyDescent="0.3">
      <c r="A1257" s="82">
        <v>25710814</v>
      </c>
      <c r="B1257" s="191"/>
      <c r="C1257" s="191"/>
      <c r="D1257" s="191"/>
      <c r="E1257" s="44">
        <v>906</v>
      </c>
      <c r="F1257" s="44" t="s">
        <v>145</v>
      </c>
      <c r="G1257" s="62">
        <v>1400023220</v>
      </c>
      <c r="H1257" s="56">
        <v>244</v>
      </c>
      <c r="I1257" s="56"/>
      <c r="J1257" s="57"/>
      <c r="K1257" s="57"/>
      <c r="L1257" s="56">
        <v>346</v>
      </c>
      <c r="M1257" s="89" t="s">
        <v>136</v>
      </c>
      <c r="N1257" s="57">
        <f>SUMIFS(техфайл!$H$7:$H$4325,техфайл!$D$7:$D$4325,F1257,техфайл!$E$7:$E$4325,G1257,техфайл!$F$7:$F$4325,H1257,техфайл!$G$7:$G$4325,L1257,техфайл!$A$7:$A$4325,A1257,техфайл!$K$7:$K$4325,M1257)</f>
        <v>0</v>
      </c>
      <c r="O1257" s="43"/>
      <c r="P1257" s="56" t="str">
        <f t="shared" si="104"/>
        <v>90607021400023220244</v>
      </c>
    </row>
    <row r="1258" spans="1:16" hidden="1" x14ac:dyDescent="0.3">
      <c r="A1258" s="82">
        <v>25710814</v>
      </c>
      <c r="B1258" s="191"/>
      <c r="C1258" s="191"/>
      <c r="D1258" s="191"/>
      <c r="E1258" s="44">
        <v>906</v>
      </c>
      <c r="F1258" s="44" t="s">
        <v>145</v>
      </c>
      <c r="G1258" s="62">
        <v>1400023220</v>
      </c>
      <c r="H1258" s="56">
        <v>851</v>
      </c>
      <c r="I1258" s="56"/>
      <c r="J1258" s="57">
        <f>SUMIFS(техфайл!$H$7:$H$4325,техфайл!$D$7:$D$4325,F1258,техфайл!$E$7:$E$4325,G1258,техфайл!$F$7:$F$4325,H1258,техфайл!$A$7:$A$4325,A1258)</f>
        <v>0</v>
      </c>
      <c r="K1258" s="57"/>
      <c r="L1258" s="56">
        <v>291</v>
      </c>
      <c r="M1258" s="89" t="s">
        <v>138</v>
      </c>
      <c r="N1258" s="57">
        <f>SUMIFS(техфайл!$H$7:$H$4325,техфайл!$D$7:$D$4325,F1258,техфайл!$E$7:$E$4325,G1258,техфайл!$F$7:$F$4325,H1258,техфайл!$G$7:$G$4325,L1258,техфайл!$A$7:$A$4325,A1258,техфайл!$K$7:$K$4325,M1258)</f>
        <v>0</v>
      </c>
      <c r="O1258" s="43"/>
      <c r="P1258" s="56" t="str">
        <f t="shared" si="104"/>
        <v>90607021400023220851</v>
      </c>
    </row>
    <row r="1259" spans="1:16" hidden="1" x14ac:dyDescent="0.3">
      <c r="A1259" s="82">
        <v>25710814</v>
      </c>
      <c r="B1259" s="191"/>
      <c r="C1259" s="191"/>
      <c r="D1259" s="191"/>
      <c r="E1259" s="44">
        <v>906</v>
      </c>
      <c r="F1259" s="44" t="s">
        <v>174</v>
      </c>
      <c r="G1259" s="62">
        <v>1400005000</v>
      </c>
      <c r="H1259" s="56">
        <v>112</v>
      </c>
      <c r="I1259" s="56"/>
      <c r="J1259" s="57">
        <f>SUMIFS(техфайл!$H$7:$H$4325,техфайл!$D$7:$D$4325,F1259,техфайл!$E$7:$E$4325,G1259,техфайл!$F$7:$F$4325,H1259,техфайл!$A$7:$A$4325,A1259)</f>
        <v>0</v>
      </c>
      <c r="K1259" s="57"/>
      <c r="L1259" s="56">
        <v>212</v>
      </c>
      <c r="M1259" s="89" t="s">
        <v>175</v>
      </c>
      <c r="N1259" s="57">
        <f>SUMIFS(техфайл!$H$7:$H$4325,техфайл!$D$7:$D$4325,F1259,техфайл!$E$7:$E$4325,G1259,техфайл!$F$7:$F$4325,H1259,техфайл!$G$7:$G$4325,L1259,техфайл!$A$7:$A$4325,A1259,техфайл!$K$7:$K$4325,M1259)</f>
        <v>0</v>
      </c>
      <c r="O1259" s="43"/>
      <c r="P1259" s="56" t="str">
        <f t="shared" si="104"/>
        <v>90607051400005000112</v>
      </c>
    </row>
    <row r="1260" spans="1:16" hidden="1" x14ac:dyDescent="0.3">
      <c r="A1260" s="82">
        <v>25710814</v>
      </c>
      <c r="B1260" s="192"/>
      <c r="C1260" s="192"/>
      <c r="D1260" s="192"/>
      <c r="E1260" s="44">
        <v>906</v>
      </c>
      <c r="F1260" s="44" t="s">
        <v>174</v>
      </c>
      <c r="G1260" s="62">
        <v>1400005000</v>
      </c>
      <c r="H1260" s="56">
        <v>244</v>
      </c>
      <c r="I1260" s="56"/>
      <c r="J1260" s="57">
        <f>SUMIFS(техфайл!$H$7:$H$4325,техфайл!$D$7:$D$4325,F1260,техфайл!$E$7:$E$4325,G1260,техфайл!$F$7:$F$4325,H1260,техфайл!$A$7:$A$4325,A1260)</f>
        <v>0</v>
      </c>
      <c r="K1260" s="57"/>
      <c r="L1260" s="56">
        <v>226</v>
      </c>
      <c r="M1260" s="89" t="s">
        <v>175</v>
      </c>
      <c r="N1260" s="57">
        <f>SUMIFS(техфайл!$H$7:$H$4325,техфайл!$D$7:$D$4325,F1260,техфайл!$E$7:$E$4325,G1260,техфайл!$F$7:$F$4325,H1260,техфайл!$G$7:$G$4325,L1260,техфайл!$A$7:$A$4325,A1260,техфайл!$K$7:$K$4325,M1260)</f>
        <v>0</v>
      </c>
      <c r="O1260" s="43"/>
      <c r="P1260" s="56" t="str">
        <f t="shared" si="104"/>
        <v>90607051400005000244</v>
      </c>
    </row>
    <row r="1261" spans="1:16" ht="18.75" customHeight="1" x14ac:dyDescent="0.3">
      <c r="A1261" s="82">
        <v>25710688</v>
      </c>
      <c r="B1261" s="190" t="s">
        <v>651</v>
      </c>
      <c r="C1261" s="190">
        <v>674</v>
      </c>
      <c r="D1261" s="190" t="str">
        <f>VLOOKUP($A1261, Учреждения!$B$4:$F$292, 3, FALSE)</f>
        <v xml:space="preserve"> ГБОУ "ШКОЛА № 25 Г.О. ГОРЛОВКА"</v>
      </c>
      <c r="E1261" s="81" t="s">
        <v>140</v>
      </c>
      <c r="F1261" s="81" t="s">
        <v>140</v>
      </c>
      <c r="G1261" s="81" t="s">
        <v>140</v>
      </c>
      <c r="H1261" s="81" t="s">
        <v>140</v>
      </c>
      <c r="I1261" s="81" t="s">
        <v>140</v>
      </c>
      <c r="J1261" s="81" t="s">
        <v>140</v>
      </c>
      <c r="K1261" s="80">
        <f>SUM(J1262:J1281)</f>
        <v>87910</v>
      </c>
      <c r="L1261" s="56"/>
      <c r="M1261" s="89"/>
      <c r="N1261" s="57"/>
      <c r="O1261" s="43"/>
      <c r="P1261" s="85"/>
    </row>
    <row r="1262" spans="1:16" ht="18.75" hidden="1" customHeight="1" x14ac:dyDescent="0.3">
      <c r="A1262" s="82">
        <v>25710688</v>
      </c>
      <c r="B1262" s="191"/>
      <c r="C1262" s="191"/>
      <c r="D1262" s="191"/>
      <c r="E1262" s="44">
        <v>906</v>
      </c>
      <c r="F1262" s="44" t="s">
        <v>145</v>
      </c>
      <c r="G1262" s="62">
        <v>1400023220</v>
      </c>
      <c r="H1262" s="56">
        <v>612</v>
      </c>
      <c r="I1262" s="56"/>
      <c r="J1262" s="57">
        <f>SUMIFS(техфайл!$H$7:$H$4325,техфайл!$D$7:$D$4325,F1262,техфайл!$E$7:$E$4325,G1262,техфайл!$F$7:$F$4325,H1262,техфайл!$A$7:$A$4325,A1262)</f>
        <v>0</v>
      </c>
      <c r="K1262" s="57"/>
      <c r="L1262" s="56">
        <v>211</v>
      </c>
      <c r="M1262" s="89" t="s">
        <v>172</v>
      </c>
      <c r="N1262" s="57">
        <f>SUMIFS(техфайл!$H$7:$H$4325,техфайл!$D$7:$D$4325,F1262,техфайл!$E$7:$E$4325,G1262,техфайл!$F$7:$F$4325,H1262,техфайл!$G$7:$G$4325,L1262,техфайл!$A$7:$A$4325,A1262,техфайл!$K$7:$K$4325,M1262)+SUMIFS(техфайл!$H$7:$H$4325,техфайл!$D$7:$D$4325,F1262,техфайл!$E$7:$E$4325,G1262,техфайл!$F$7:$F$4325,H1262,техфайл!$G$7:$G$4325,266,техфайл!$A$7:$A$4325,A1262,техфайл!$K$7:$K$4325,M1262)</f>
        <v>0</v>
      </c>
      <c r="O1262" s="43"/>
      <c r="P1262" s="56" t="str">
        <f t="shared" ref="P1262:P1281" si="107">E1262&amp;F1262&amp;SUBSTITUTE(G1262," ","")&amp;H1262</f>
        <v>90607021400023220612</v>
      </c>
    </row>
    <row r="1263" spans="1:16" x14ac:dyDescent="0.3">
      <c r="A1263" s="82">
        <v>25710688</v>
      </c>
      <c r="B1263" s="191"/>
      <c r="C1263" s="191"/>
      <c r="D1263" s="191"/>
      <c r="E1263" s="44">
        <v>906</v>
      </c>
      <c r="F1263" s="44" t="s">
        <v>145</v>
      </c>
      <c r="G1263" s="62" t="s">
        <v>684</v>
      </c>
      <c r="H1263" s="56">
        <v>612</v>
      </c>
      <c r="I1263" s="56"/>
      <c r="J1263" s="57">
        <f>SUMIFS(техфайл!$H$7:$H$4325,техфайл!$D$7:$D$4325,F1263,техфайл!$E$7:$E$4325,G1263,техфайл!$F$7:$F$4325,H1263,техфайл!$A$7:$A$4325,A1263)</f>
        <v>87910</v>
      </c>
      <c r="K1263" s="57"/>
      <c r="L1263" s="56">
        <v>213</v>
      </c>
      <c r="M1263" s="89" t="s">
        <v>173</v>
      </c>
      <c r="N1263" s="57">
        <f>SUMIFS(техфайл!$H$7:$H$4325,техфайл!$D$7:$D$4325,F1263,техфайл!$E$7:$E$4325,G1263,техфайл!$F$7:$F$4325,H1263,техфайл!$G$7:$G$4325,L1263,техфайл!$A$7:$A$4325,A1263,техфайл!$K$7:$K$4325,M1263)</f>
        <v>0</v>
      </c>
      <c r="O1263" s="43"/>
      <c r="P1263" s="56" t="str">
        <f t="shared" si="107"/>
        <v>906070214000R3040612</v>
      </c>
    </row>
    <row r="1264" spans="1:16" ht="18.75" hidden="1" customHeight="1" x14ac:dyDescent="0.3">
      <c r="A1264" s="82">
        <v>25710688</v>
      </c>
      <c r="B1264" s="191"/>
      <c r="C1264" s="191"/>
      <c r="D1264" s="191"/>
      <c r="E1264" s="44">
        <v>906</v>
      </c>
      <c r="F1264" s="44" t="s">
        <v>145</v>
      </c>
      <c r="G1264" s="62" t="s">
        <v>683</v>
      </c>
      <c r="H1264" s="56">
        <v>612</v>
      </c>
      <c r="I1264" s="56"/>
      <c r="J1264" s="57">
        <f>SUMIFS(техфайл!$H$7:$H$4325,техфайл!$D$7:$D$4325,F1264,техфайл!$E$7:$E$4325,G1264,техфайл!$F$7:$F$4325,H1264,техфайл!$A$7:$A$4325,A1264)</f>
        <v>0</v>
      </c>
      <c r="K1264" s="57"/>
      <c r="L1264" s="56">
        <v>211</v>
      </c>
      <c r="M1264" s="89" t="s">
        <v>172</v>
      </c>
      <c r="N1264" s="57">
        <f>SUMIFS(техфайл!$H$7:$H$4325,техфайл!$D$7:$D$4325,F1264,техфайл!$E$7:$E$4325,G1264,техфайл!$F$7:$F$4325,H1264,техфайл!$G$7:$G$4325,L1264,техфайл!$A$7:$A$4325,A1264,техфайл!$K$7:$K$4325,M1264)+SUMIFS(техфайл!$H$7:$H$4325,техфайл!$D$7:$D$4325,F1264,техфайл!$E$7:$E$4325,G1264,техфайл!$F$7:$F$4325,H1264,техфайл!$G$7:$G$4325,266,техфайл!$A$7:$A$4325,A1264,техфайл!$K$7:$K$4325,M1264)</f>
        <v>0</v>
      </c>
      <c r="O1264" s="43"/>
      <c r="P1264" s="56" t="str">
        <f t="shared" ref="P1264:P1265" si="108">E1264&amp;F1264&amp;SUBSTITUTE(G1264," ","")&amp;H1264</f>
        <v>906070214000R3030612</v>
      </c>
    </row>
    <row r="1265" spans="1:16" hidden="1" x14ac:dyDescent="0.3">
      <c r="A1265" s="82">
        <v>25710688</v>
      </c>
      <c r="B1265" s="191"/>
      <c r="C1265" s="191"/>
      <c r="D1265" s="191"/>
      <c r="E1265" s="44">
        <v>906</v>
      </c>
      <c r="F1265" s="44" t="s">
        <v>145</v>
      </c>
      <c r="G1265" s="62" t="s">
        <v>683</v>
      </c>
      <c r="H1265" s="56"/>
      <c r="I1265" s="56"/>
      <c r="J1265" s="57">
        <f>SUMIFS(техфайл!$H$7:$H$4325,техфайл!$D$7:$D$4325,F1265,техфайл!$E$7:$E$4325,G1265,техфайл!$F$7:$F$4325,H1265,техфайл!$A$7:$A$4325,A1265)</f>
        <v>0</v>
      </c>
      <c r="K1265" s="57"/>
      <c r="L1265" s="56">
        <v>213</v>
      </c>
      <c r="M1265" s="89" t="s">
        <v>173</v>
      </c>
      <c r="N1265" s="57">
        <f>SUMIFS(техфайл!$H$7:$H$4325,техфайл!$D$7:$D$4325,F1265,техфайл!$E$7:$E$4325,G1265,техфайл!$F$7:$F$4325,H1265,техфайл!$G$7:$G$4325,L1265,техфайл!$A$7:$A$4325,A1265,техфайл!$K$7:$K$4325,M1265)</f>
        <v>0</v>
      </c>
      <c r="O1265" s="43"/>
      <c r="P1265" s="56" t="str">
        <f t="shared" si="108"/>
        <v>906070214000R3030</v>
      </c>
    </row>
    <row r="1266" spans="1:16" hidden="1" x14ac:dyDescent="0.3">
      <c r="A1266" s="82">
        <v>25710688</v>
      </c>
      <c r="B1266" s="191"/>
      <c r="C1266" s="191"/>
      <c r="D1266" s="191"/>
      <c r="E1266" s="44">
        <v>906</v>
      </c>
      <c r="F1266" s="44" t="s">
        <v>145</v>
      </c>
      <c r="G1266" s="62" t="s">
        <v>685</v>
      </c>
      <c r="H1266" s="56">
        <v>612</v>
      </c>
      <c r="I1266" s="56"/>
      <c r="J1266" s="57">
        <f>SUMIFS(техфайл!$H$7:$H$4325,техфайл!$D$7:$D$4325,F1266,техфайл!$E$7:$E$4325,G1266,техфайл!$F$7:$F$4325,H1266,техфайл!$A$7:$A$4325,A1266)</f>
        <v>0</v>
      </c>
      <c r="K1266" s="57"/>
      <c r="L1266" s="56">
        <v>221</v>
      </c>
      <c r="M1266" s="89" t="s">
        <v>131</v>
      </c>
      <c r="N1266" s="57">
        <f>SUMIFS(техфайл!$H$7:$H$4325,техфайл!$D$7:$D$4325,F1266,техфайл!$E$7:$E$4325,G1266,техфайл!$F$7:$F$4325,H1266,техфайл!$G$7:$G$4325,L1266,техфайл!$A$7:$A$4325,A1266,техфайл!$K$7:$K$4325,M1266)</f>
        <v>0</v>
      </c>
      <c r="O1266" s="43"/>
      <c r="P1266" s="56" t="str">
        <f t="shared" si="107"/>
        <v>906070214000R0500612</v>
      </c>
    </row>
    <row r="1267" spans="1:16" hidden="1" x14ac:dyDescent="0.3">
      <c r="A1267" s="82">
        <v>25710688</v>
      </c>
      <c r="B1267" s="191"/>
      <c r="C1267" s="191"/>
      <c r="D1267" s="191"/>
      <c r="E1267" s="44">
        <v>906</v>
      </c>
      <c r="F1267" s="44" t="s">
        <v>145</v>
      </c>
      <c r="G1267" s="62" t="s">
        <v>685</v>
      </c>
      <c r="H1267" s="56"/>
      <c r="I1267" s="56"/>
      <c r="J1267" s="57">
        <f>SUMIFS(техфайл!$H$7:$H$4325,техфайл!$D$7:$D$4325,F1267,техфайл!$E$7:$E$4325,G1267,техфайл!$F$7:$F$4325,H1267,техфайл!$A$7:$A$4325,A1267)</f>
        <v>0</v>
      </c>
      <c r="K1267" s="57"/>
      <c r="L1267" s="56">
        <v>223</v>
      </c>
      <c r="M1267" s="89" t="s">
        <v>132</v>
      </c>
      <c r="N1267" s="57">
        <f>SUMIFS(техфайл!$H$7:$H$4325,техфайл!$D$7:$D$4325,F1267,техфайл!$E$7:$E$4325,G1267,техфайл!$F$7:$F$4325,H1267,техфайл!$G$7:$G$4325,L1267,техфайл!$A$7:$A$4325,A1267,техфайл!$K$7:$K$4325,M1267)</f>
        <v>0</v>
      </c>
      <c r="O1267" s="43"/>
      <c r="P1267" s="56" t="str">
        <f t="shared" si="107"/>
        <v>906070214000R0500</v>
      </c>
    </row>
    <row r="1268" spans="1:16" hidden="1" x14ac:dyDescent="0.3">
      <c r="A1268" s="82">
        <v>25710688</v>
      </c>
      <c r="B1268" s="191"/>
      <c r="C1268" s="191"/>
      <c r="D1268" s="191"/>
      <c r="E1268" s="44">
        <v>906</v>
      </c>
      <c r="F1268" s="44" t="s">
        <v>145</v>
      </c>
      <c r="G1268" s="62">
        <v>1400023220</v>
      </c>
      <c r="H1268" s="56">
        <v>244</v>
      </c>
      <c r="I1268" s="56"/>
      <c r="J1268" s="57"/>
      <c r="K1268" s="57"/>
      <c r="L1268" s="56">
        <v>223</v>
      </c>
      <c r="M1268" s="89" t="s">
        <v>133</v>
      </c>
      <c r="N1268" s="57">
        <f>SUMIFS(техфайл!$H$7:$H$4325,техфайл!$D$7:$D$4325,F1268,техфайл!$E$7:$E$4325,G1268,техфайл!$F$7:$F$4325,H1268,техфайл!$G$7:$G$4325,L1268,техфайл!$A$7:$A$4325,A1268,техфайл!$K$7:$K$4325,M1268)</f>
        <v>0</v>
      </c>
      <c r="O1268" s="43"/>
      <c r="P1268" s="56" t="str">
        <f t="shared" si="107"/>
        <v>90607021400023220244</v>
      </c>
    </row>
    <row r="1269" spans="1:16" hidden="1" x14ac:dyDescent="0.3">
      <c r="A1269" s="82">
        <v>25710688</v>
      </c>
      <c r="B1269" s="191"/>
      <c r="C1269" s="191"/>
      <c r="D1269" s="191"/>
      <c r="E1269" s="44">
        <v>906</v>
      </c>
      <c r="F1269" s="44" t="s">
        <v>145</v>
      </c>
      <c r="G1269" s="62">
        <v>1400023220</v>
      </c>
      <c r="H1269" s="56">
        <v>247</v>
      </c>
      <c r="I1269" s="56"/>
      <c r="J1269" s="57"/>
      <c r="K1269" s="57"/>
      <c r="L1269" s="56">
        <v>223</v>
      </c>
      <c r="M1269" s="89" t="s">
        <v>134</v>
      </c>
      <c r="N1269" s="57">
        <f>SUMIFS(техфайл!$H$7:$H$4325,техфайл!$D$7:$D$4325,F1269,техфайл!$E$7:$E$4325,G1269,техфайл!$F$7:$F$4325,H1269,техфайл!$G$7:$G$4325,L1269,техфайл!$A$7:$A$4325,A1269,техфайл!$K$7:$K$4325,M1269)</f>
        <v>0</v>
      </c>
      <c r="O1269" s="43"/>
      <c r="P1269" s="56" t="str">
        <f t="shared" si="107"/>
        <v>90607021400023220247</v>
      </c>
    </row>
    <row r="1270" spans="1:16" hidden="1" x14ac:dyDescent="0.3">
      <c r="A1270" s="82">
        <v>25710688</v>
      </c>
      <c r="B1270" s="191"/>
      <c r="C1270" s="191"/>
      <c r="D1270" s="191"/>
      <c r="E1270" s="44">
        <v>906</v>
      </c>
      <c r="F1270" s="44" t="s">
        <v>145</v>
      </c>
      <c r="G1270" s="62">
        <v>1400023220</v>
      </c>
      <c r="H1270" s="56">
        <v>247</v>
      </c>
      <c r="I1270" s="56"/>
      <c r="J1270" s="57"/>
      <c r="K1270" s="57"/>
      <c r="L1270" s="56">
        <v>223</v>
      </c>
      <c r="M1270" s="89" t="s">
        <v>135</v>
      </c>
      <c r="N1270" s="57">
        <f>SUMIFS(техфайл!$H$7:$H$4325,техфайл!$D$7:$D$4325,F1270,техфайл!$E$7:$E$4325,G1270,техфайл!$F$7:$F$4325,H1270,техфайл!$G$7:$G$4325,L1270,техфайл!$A$7:$A$4325,A1270,техфайл!$K$7:$K$4325,M1270)</f>
        <v>0</v>
      </c>
      <c r="O1270" s="43"/>
      <c r="P1270" s="56" t="str">
        <f t="shared" si="107"/>
        <v>90607021400023220247</v>
      </c>
    </row>
    <row r="1271" spans="1:16" hidden="1" x14ac:dyDescent="0.3">
      <c r="A1271" s="82">
        <v>25710688</v>
      </c>
      <c r="B1271" s="191"/>
      <c r="C1271" s="191"/>
      <c r="D1271" s="191"/>
      <c r="E1271" s="44">
        <v>906</v>
      </c>
      <c r="F1271" s="44" t="s">
        <v>145</v>
      </c>
      <c r="G1271" s="62">
        <v>1400023220</v>
      </c>
      <c r="H1271" s="56">
        <v>244</v>
      </c>
      <c r="I1271" s="56"/>
      <c r="J1271" s="57"/>
      <c r="K1271" s="57"/>
      <c r="L1271" s="56">
        <v>225</v>
      </c>
      <c r="M1271" s="89" t="s">
        <v>131</v>
      </c>
      <c r="N1271" s="57">
        <f>SUMIFS(техфайл!$H$7:$H$4325,техфайл!$D$7:$D$4325,F1271,техфайл!$E$7:$E$4325,G1271,техфайл!$F$7:$F$4325,H1271,техфайл!$G$7:$G$4325,L1271,техфайл!$A$7:$A$4325,A1271,техфайл!$K$7:$K$4325,M1271)</f>
        <v>0</v>
      </c>
      <c r="O1271" s="43"/>
      <c r="P1271" s="56" t="str">
        <f t="shared" si="107"/>
        <v>90607021400023220244</v>
      </c>
    </row>
    <row r="1272" spans="1:16" hidden="1" x14ac:dyDescent="0.3">
      <c r="A1272" s="82">
        <v>25710688</v>
      </c>
      <c r="B1272" s="191"/>
      <c r="C1272" s="191"/>
      <c r="D1272" s="191"/>
      <c r="E1272" s="44">
        <v>906</v>
      </c>
      <c r="F1272" s="44" t="s">
        <v>145</v>
      </c>
      <c r="G1272" s="62">
        <v>1400023220</v>
      </c>
      <c r="H1272" s="56">
        <v>244</v>
      </c>
      <c r="I1272" s="56"/>
      <c r="J1272" s="57"/>
      <c r="K1272" s="57"/>
      <c r="L1272" s="56">
        <v>226</v>
      </c>
      <c r="M1272" s="89" t="s">
        <v>137</v>
      </c>
      <c r="N1272" s="57">
        <f>SUMIFS(техфайл!$H$7:$H$4325,техфайл!$D$7:$D$4325,F1272,техфайл!$E$7:$E$4325,G1272,техфайл!$F$7:$F$4325,H1272,техфайл!$G$7:$G$4325,L1272,техфайл!$A$7:$A$4325,A1272,техфайл!$K$7:$K$4325,M1272)</f>
        <v>0</v>
      </c>
      <c r="O1272" s="43"/>
      <c r="P1272" s="56" t="str">
        <f t="shared" si="107"/>
        <v>90607021400023220244</v>
      </c>
    </row>
    <row r="1273" spans="1:16" hidden="1" x14ac:dyDescent="0.3">
      <c r="A1273" s="82">
        <v>25710688</v>
      </c>
      <c r="B1273" s="191"/>
      <c r="C1273" s="191"/>
      <c r="D1273" s="191"/>
      <c r="E1273" s="44">
        <v>906</v>
      </c>
      <c r="F1273" s="44" t="s">
        <v>145</v>
      </c>
      <c r="G1273" s="62">
        <v>1400023220</v>
      </c>
      <c r="H1273" s="56">
        <v>244</v>
      </c>
      <c r="I1273" s="56"/>
      <c r="J1273" s="57"/>
      <c r="K1273" s="57"/>
      <c r="L1273" s="56">
        <v>226</v>
      </c>
      <c r="M1273" s="89" t="s">
        <v>131</v>
      </c>
      <c r="N1273" s="57">
        <f>SUMIFS(техфайл!$H$7:$H$4325,техфайл!$D$7:$D$4325,F1273,техфайл!$E$7:$E$4325,G1273,техфайл!$F$7:$F$4325,H1273,техфайл!$G$7:$G$4325,L1273,техфайл!$A$7:$A$4325,A1273,техфайл!$K$7:$K$4325,M1273)</f>
        <v>0</v>
      </c>
      <c r="O1273" s="43"/>
      <c r="P1273" s="56" t="str">
        <f t="shared" si="107"/>
        <v>90607021400023220244</v>
      </c>
    </row>
    <row r="1274" spans="1:16" hidden="1" x14ac:dyDescent="0.3">
      <c r="A1274" s="82">
        <v>25710688</v>
      </c>
      <c r="B1274" s="191"/>
      <c r="C1274" s="191"/>
      <c r="D1274" s="191"/>
      <c r="E1274" s="44">
        <v>906</v>
      </c>
      <c r="F1274" s="44" t="s">
        <v>145</v>
      </c>
      <c r="G1274" s="62">
        <v>1400023220</v>
      </c>
      <c r="H1274" s="56">
        <v>244</v>
      </c>
      <c r="I1274" s="56"/>
      <c r="J1274" s="57"/>
      <c r="K1274" s="57"/>
      <c r="L1274" s="56">
        <v>310</v>
      </c>
      <c r="M1274" s="89" t="s">
        <v>136</v>
      </c>
      <c r="N1274" s="57">
        <f>SUMIFS(техфайл!$H$7:$H$4325,техфайл!$D$7:$D$4325,F1274,техфайл!$E$7:$E$4325,G1274,техфайл!$F$7:$F$4325,H1274,техфайл!$G$7:$G$4325,L1274,техфайл!$A$7:$A$4325,A1274,техфайл!$K$7:$K$4325,M1274)</f>
        <v>0</v>
      </c>
      <c r="O1274" s="43"/>
      <c r="P1274" s="56" t="str">
        <f t="shared" si="107"/>
        <v>90607021400023220244</v>
      </c>
    </row>
    <row r="1275" spans="1:16" hidden="1" x14ac:dyDescent="0.3">
      <c r="A1275" s="82">
        <v>25710688</v>
      </c>
      <c r="B1275" s="191"/>
      <c r="C1275" s="191"/>
      <c r="D1275" s="191"/>
      <c r="E1275" s="44">
        <v>906</v>
      </c>
      <c r="F1275" s="44" t="s">
        <v>145</v>
      </c>
      <c r="G1275" s="62">
        <v>1400023220</v>
      </c>
      <c r="H1275" s="56">
        <v>244</v>
      </c>
      <c r="I1275" s="56"/>
      <c r="J1275" s="57"/>
      <c r="K1275" s="57"/>
      <c r="L1275" s="56">
        <v>342</v>
      </c>
      <c r="M1275" s="89">
        <v>2230</v>
      </c>
      <c r="N1275" s="57">
        <f>SUMIFS(техфайл!$H$7:$H$4325,техфайл!$D$7:$D$4325,F1275,техфайл!$E$7:$E$4325,G1275,техфайл!$F$7:$F$4325,H1275,техфайл!$G$7:$G$4325,L1275,техфайл!$A$7:$A$4325,A1275,техфайл!$K$7:$K$4325,M1275)</f>
        <v>0</v>
      </c>
      <c r="O1275" s="43"/>
      <c r="P1275" s="56" t="str">
        <f t="shared" ref="P1275" si="109">E1275&amp;F1275&amp;SUBSTITUTE(G1275," ","")&amp;H1275</f>
        <v>90607021400023220244</v>
      </c>
    </row>
    <row r="1276" spans="1:16" hidden="1" x14ac:dyDescent="0.3">
      <c r="A1276" s="82">
        <v>25710688</v>
      </c>
      <c r="B1276" s="191"/>
      <c r="C1276" s="191"/>
      <c r="D1276" s="191"/>
      <c r="E1276" s="44">
        <v>906</v>
      </c>
      <c r="F1276" s="44" t="s">
        <v>145</v>
      </c>
      <c r="G1276" s="62" t="s">
        <v>684</v>
      </c>
      <c r="H1276" s="56">
        <v>244</v>
      </c>
      <c r="I1276" s="56"/>
      <c r="J1276" s="57">
        <f>SUMIFS(техфайл!$H$7:$H$4325,техфайл!$D$7:$D$4325,F1276,техфайл!$E$7:$E$4325,G1276,техфайл!$F$7:$F$4325,H1276,техфайл!$A$7:$A$4325,A1276)</f>
        <v>0</v>
      </c>
      <c r="K1276" s="57"/>
      <c r="L1276" s="56">
        <v>342</v>
      </c>
      <c r="M1276" s="89">
        <v>2230</v>
      </c>
      <c r="N1276" s="57">
        <f>SUMIFS(техфайл!$H$7:$H$4325,техфайл!$D$7:$D$4325,F1276,техфайл!$E$7:$E$4325,G1276,техфайл!$F$7:$F$4325,H1276,техфайл!$G$7:$G$4325,L1276,техфайл!$A$7:$A$4325,A1276,техфайл!$K$7:$K$4325,M1276)</f>
        <v>0</v>
      </c>
      <c r="O1276" s="43"/>
      <c r="P1276" s="56" t="str">
        <f t="shared" si="107"/>
        <v>906070214000R3040244</v>
      </c>
    </row>
    <row r="1277" spans="1:16" hidden="1" x14ac:dyDescent="0.3">
      <c r="A1277" s="82">
        <v>25710688</v>
      </c>
      <c r="B1277" s="191"/>
      <c r="C1277" s="191"/>
      <c r="D1277" s="191"/>
      <c r="E1277" s="44">
        <v>906</v>
      </c>
      <c r="F1277" s="44" t="s">
        <v>145</v>
      </c>
      <c r="G1277" s="62">
        <v>1400023220</v>
      </c>
      <c r="H1277" s="56">
        <v>244</v>
      </c>
      <c r="I1277" s="56"/>
      <c r="J1277" s="57"/>
      <c r="K1277" s="57"/>
      <c r="L1277" s="56">
        <v>344</v>
      </c>
      <c r="M1277" s="89" t="s">
        <v>136</v>
      </c>
      <c r="N1277" s="57">
        <f>SUMIFS(техфайл!$H$7:$H$4325,техфайл!$D$7:$D$4325,F1277,техфайл!$E$7:$E$4325,G1277,техфайл!$F$7:$F$4325,H1277,техфайл!$G$7:$G$4325,L1277,техфайл!$A$7:$A$4325,A1277,техфайл!$K$7:$K$4325,M1277)</f>
        <v>0</v>
      </c>
      <c r="O1277" s="43"/>
      <c r="P1277" s="56" t="str">
        <f t="shared" si="107"/>
        <v>90607021400023220244</v>
      </c>
    </row>
    <row r="1278" spans="1:16" hidden="1" x14ac:dyDescent="0.3">
      <c r="A1278" s="82">
        <v>25710688</v>
      </c>
      <c r="B1278" s="191"/>
      <c r="C1278" s="191"/>
      <c r="D1278" s="191"/>
      <c r="E1278" s="44">
        <v>906</v>
      </c>
      <c r="F1278" s="44" t="s">
        <v>145</v>
      </c>
      <c r="G1278" s="62">
        <v>1400023220</v>
      </c>
      <c r="H1278" s="56">
        <v>244</v>
      </c>
      <c r="I1278" s="56"/>
      <c r="J1278" s="57"/>
      <c r="K1278" s="57"/>
      <c r="L1278" s="56">
        <v>346</v>
      </c>
      <c r="M1278" s="89" t="s">
        <v>136</v>
      </c>
      <c r="N1278" s="57">
        <f>SUMIFS(техфайл!$H$7:$H$4325,техфайл!$D$7:$D$4325,F1278,техфайл!$E$7:$E$4325,G1278,техфайл!$F$7:$F$4325,H1278,техфайл!$G$7:$G$4325,L1278,техфайл!$A$7:$A$4325,A1278,техфайл!$K$7:$K$4325,M1278)</f>
        <v>0</v>
      </c>
      <c r="O1278" s="43"/>
      <c r="P1278" s="56" t="str">
        <f t="shared" si="107"/>
        <v>90607021400023220244</v>
      </c>
    </row>
    <row r="1279" spans="1:16" hidden="1" x14ac:dyDescent="0.3">
      <c r="A1279" s="82">
        <v>25710688</v>
      </c>
      <c r="B1279" s="191"/>
      <c r="C1279" s="191"/>
      <c r="D1279" s="191"/>
      <c r="E1279" s="44">
        <v>906</v>
      </c>
      <c r="F1279" s="44" t="s">
        <v>145</v>
      </c>
      <c r="G1279" s="62">
        <v>1400023220</v>
      </c>
      <c r="H1279" s="56">
        <v>851</v>
      </c>
      <c r="I1279" s="56"/>
      <c r="J1279" s="57">
        <f>SUMIFS(техфайл!$H$7:$H$4325,техфайл!$D$7:$D$4325,F1279,техфайл!$E$7:$E$4325,G1279,техфайл!$F$7:$F$4325,H1279,техфайл!$A$7:$A$4325,A1279)</f>
        <v>0</v>
      </c>
      <c r="K1279" s="57"/>
      <c r="L1279" s="56">
        <v>291</v>
      </c>
      <c r="M1279" s="89" t="s">
        <v>138</v>
      </c>
      <c r="N1279" s="57">
        <f>SUMIFS(техфайл!$H$7:$H$4325,техфайл!$D$7:$D$4325,F1279,техфайл!$E$7:$E$4325,G1279,техфайл!$F$7:$F$4325,H1279,техфайл!$G$7:$G$4325,L1279,техфайл!$A$7:$A$4325,A1279,техфайл!$K$7:$K$4325,M1279)</f>
        <v>0</v>
      </c>
      <c r="O1279" s="43"/>
      <c r="P1279" s="56" t="str">
        <f t="shared" si="107"/>
        <v>90607021400023220851</v>
      </c>
    </row>
    <row r="1280" spans="1:16" hidden="1" x14ac:dyDescent="0.3">
      <c r="A1280" s="82">
        <v>25710688</v>
      </c>
      <c r="B1280" s="191"/>
      <c r="C1280" s="191"/>
      <c r="D1280" s="191"/>
      <c r="E1280" s="44">
        <v>906</v>
      </c>
      <c r="F1280" s="44" t="s">
        <v>174</v>
      </c>
      <c r="G1280" s="62">
        <v>1400005000</v>
      </c>
      <c r="H1280" s="56">
        <v>112</v>
      </c>
      <c r="I1280" s="56"/>
      <c r="J1280" s="57">
        <f>SUMIFS(техфайл!$H$7:$H$4325,техфайл!$D$7:$D$4325,F1280,техфайл!$E$7:$E$4325,G1280,техфайл!$F$7:$F$4325,H1280,техфайл!$A$7:$A$4325,A1280)</f>
        <v>0</v>
      </c>
      <c r="K1280" s="57"/>
      <c r="L1280" s="56">
        <v>212</v>
      </c>
      <c r="M1280" s="89" t="s">
        <v>175</v>
      </c>
      <c r="N1280" s="57">
        <f>SUMIFS(техфайл!$H$7:$H$4325,техфайл!$D$7:$D$4325,F1280,техфайл!$E$7:$E$4325,G1280,техфайл!$F$7:$F$4325,H1280,техфайл!$G$7:$G$4325,L1280,техфайл!$A$7:$A$4325,A1280,техфайл!$K$7:$K$4325,M1280)</f>
        <v>0</v>
      </c>
      <c r="O1280" s="43"/>
      <c r="P1280" s="56" t="str">
        <f t="shared" si="107"/>
        <v>90607051400005000112</v>
      </c>
    </row>
    <row r="1281" spans="1:16" hidden="1" x14ac:dyDescent="0.3">
      <c r="A1281" s="82">
        <v>25710688</v>
      </c>
      <c r="B1281" s="192"/>
      <c r="C1281" s="192"/>
      <c r="D1281" s="192"/>
      <c r="E1281" s="44">
        <v>906</v>
      </c>
      <c r="F1281" s="44" t="s">
        <v>174</v>
      </c>
      <c r="G1281" s="62">
        <v>1400005000</v>
      </c>
      <c r="H1281" s="56">
        <v>244</v>
      </c>
      <c r="I1281" s="56"/>
      <c r="J1281" s="57">
        <f>SUMIFS(техфайл!$H$7:$H$4325,техфайл!$D$7:$D$4325,F1281,техфайл!$E$7:$E$4325,G1281,техфайл!$F$7:$F$4325,H1281,техфайл!$A$7:$A$4325,A1281)</f>
        <v>0</v>
      </c>
      <c r="K1281" s="57"/>
      <c r="L1281" s="56">
        <v>226</v>
      </c>
      <c r="M1281" s="89" t="s">
        <v>175</v>
      </c>
      <c r="N1281" s="57">
        <f>SUMIFS(техфайл!$H$7:$H$4325,техфайл!$D$7:$D$4325,F1281,техфайл!$E$7:$E$4325,G1281,техфайл!$F$7:$F$4325,H1281,техфайл!$G$7:$G$4325,L1281,техфайл!$A$7:$A$4325,A1281,техфайл!$K$7:$K$4325,M1281)</f>
        <v>0</v>
      </c>
      <c r="O1281" s="43"/>
      <c r="P1281" s="56" t="str">
        <f t="shared" si="107"/>
        <v>90607051400005000244</v>
      </c>
    </row>
    <row r="1282" spans="1:16" ht="18.75" hidden="1" customHeight="1" x14ac:dyDescent="0.3">
      <c r="A1282" s="82">
        <v>25710808</v>
      </c>
      <c r="B1282" s="190" t="s">
        <v>523</v>
      </c>
      <c r="C1282" s="190" t="s">
        <v>417</v>
      </c>
      <c r="D1282" s="190" t="str">
        <f>VLOOKUP($A1282, Учреждения!$B$4:$F$292, 3, FALSE)</f>
        <v>МБОУ Г. ГОРЛОВКИ «ШКОЛА № 29»</v>
      </c>
      <c r="E1282" s="81" t="s">
        <v>140</v>
      </c>
      <c r="F1282" s="81" t="s">
        <v>140</v>
      </c>
      <c r="G1282" s="81" t="s">
        <v>140</v>
      </c>
      <c r="H1282" s="81" t="s">
        <v>140</v>
      </c>
      <c r="I1282" s="81" t="s">
        <v>140</v>
      </c>
      <c r="J1282" s="81" t="s">
        <v>140</v>
      </c>
      <c r="K1282" s="80">
        <f>SUM(J1283:J1305)</f>
        <v>0</v>
      </c>
      <c r="L1282" s="56"/>
      <c r="M1282" s="89"/>
      <c r="N1282" s="57"/>
      <c r="O1282" s="43"/>
      <c r="P1282" s="85"/>
    </row>
    <row r="1283" spans="1:16" ht="18.75" hidden="1" customHeight="1" x14ac:dyDescent="0.3">
      <c r="A1283" s="82">
        <v>25710808</v>
      </c>
      <c r="B1283" s="191"/>
      <c r="C1283" s="191"/>
      <c r="D1283" s="191"/>
      <c r="E1283" s="44">
        <v>906</v>
      </c>
      <c r="F1283" s="44" t="s">
        <v>145</v>
      </c>
      <c r="G1283" s="62">
        <v>1400023220</v>
      </c>
      <c r="H1283" s="56">
        <v>612</v>
      </c>
      <c r="I1283" s="56"/>
      <c r="J1283" s="57">
        <f>SUMIFS(техфайл!$H$7:$H$4325,техфайл!$D$7:$D$4325,F1283,техфайл!$E$7:$E$4325,G1283,техфайл!$F$7:$F$4325,H1283,техфайл!$A$7:$A$4325,A1283)</f>
        <v>0</v>
      </c>
      <c r="K1283" s="57"/>
      <c r="L1283" s="56">
        <v>211</v>
      </c>
      <c r="M1283" s="89" t="s">
        <v>172</v>
      </c>
      <c r="N1283" s="57">
        <f>SUMIFS(техфайл!$H$7:$H$4325,техфайл!$D$7:$D$4325,F1283,техфайл!$E$7:$E$4325,G1283,техфайл!$F$7:$F$4325,H1283,техфайл!$G$7:$G$4325,L1283,техфайл!$A$7:$A$4325,A1283,техфайл!$K$7:$K$4325,M1283)+SUMIFS(техфайл!$H$7:$H$4325,техфайл!$D$7:$D$4325,F1283,техфайл!$E$7:$E$4325,G1283,техфайл!$F$7:$F$4325,H1283,техфайл!$G$7:$G$4325,266,техфайл!$A$7:$A$4325,A1283,техфайл!$K$7:$K$4325,M1283)</f>
        <v>0</v>
      </c>
      <c r="O1283" s="43"/>
      <c r="P1283" s="56" t="str">
        <f t="shared" ref="P1283:P1305" si="110">E1283&amp;F1283&amp;SUBSTITUTE(G1283," ","")&amp;H1283</f>
        <v>90607021400023220612</v>
      </c>
    </row>
    <row r="1284" spans="1:16" hidden="1" x14ac:dyDescent="0.3">
      <c r="A1284" s="82">
        <v>25710808</v>
      </c>
      <c r="B1284" s="191"/>
      <c r="C1284" s="191"/>
      <c r="D1284" s="191"/>
      <c r="E1284" s="44">
        <v>906</v>
      </c>
      <c r="F1284" s="44" t="s">
        <v>145</v>
      </c>
      <c r="G1284" s="62" t="s">
        <v>684</v>
      </c>
      <c r="H1284" s="56">
        <v>612</v>
      </c>
      <c r="I1284" s="56"/>
      <c r="J1284" s="57">
        <f>SUMIFS(техфайл!$H$7:$H$4325,техфайл!$D$7:$D$4325,F1284,техфайл!$E$7:$E$4325,G1284,техфайл!$F$7:$F$4325,H1284,техфайл!$A$7:$A$4325,A1284)</f>
        <v>0</v>
      </c>
      <c r="K1284" s="57"/>
      <c r="L1284" s="56">
        <v>213</v>
      </c>
      <c r="M1284" s="89" t="s">
        <v>173</v>
      </c>
      <c r="N1284" s="57">
        <f>SUMIFS(техфайл!$H$7:$H$4325,техфайл!$D$7:$D$4325,F1284,техфайл!$E$7:$E$4325,G1284,техфайл!$F$7:$F$4325,H1284,техфайл!$G$7:$G$4325,L1284,техфайл!$A$7:$A$4325,A1284,техфайл!$K$7:$K$4325,M1284)</f>
        <v>0</v>
      </c>
      <c r="O1284" s="43"/>
      <c r="P1284" s="56" t="str">
        <f t="shared" si="110"/>
        <v>906070214000R3040612</v>
      </c>
    </row>
    <row r="1285" spans="1:16" ht="18.75" hidden="1" customHeight="1" x14ac:dyDescent="0.3">
      <c r="A1285" s="82">
        <v>25710808</v>
      </c>
      <c r="B1285" s="191"/>
      <c r="C1285" s="191"/>
      <c r="D1285" s="191"/>
      <c r="E1285" s="44">
        <v>906</v>
      </c>
      <c r="F1285" s="44" t="s">
        <v>145</v>
      </c>
      <c r="G1285" s="62" t="s">
        <v>683</v>
      </c>
      <c r="H1285" s="56">
        <v>612</v>
      </c>
      <c r="I1285" s="56"/>
      <c r="J1285" s="57">
        <f>SUMIFS(техфайл!$H$7:$H$4325,техфайл!$D$7:$D$4325,F1285,техфайл!$E$7:$E$4325,G1285,техфайл!$F$7:$F$4325,H1285,техфайл!$A$7:$A$4325,A1285)</f>
        <v>0</v>
      </c>
      <c r="K1285" s="57"/>
      <c r="L1285" s="56">
        <v>211</v>
      </c>
      <c r="M1285" s="89" t="s">
        <v>172</v>
      </c>
      <c r="N1285" s="57">
        <f>SUMIFS(техфайл!$H$7:$H$4325,техфайл!$D$7:$D$4325,F1285,техфайл!$E$7:$E$4325,G1285,техфайл!$F$7:$F$4325,H1285,техфайл!$G$7:$G$4325,L1285,техфайл!$A$7:$A$4325,A1285,техфайл!$K$7:$K$4325,M1285)+SUMIFS(техфайл!$H$7:$H$4325,техфайл!$D$7:$D$4325,F1285,техфайл!$E$7:$E$4325,G1285,техфайл!$F$7:$F$4325,H1285,техфайл!$G$7:$G$4325,266,техфайл!$A$7:$A$4325,A1285,техфайл!$K$7:$K$4325,M1285)</f>
        <v>0</v>
      </c>
      <c r="O1285" s="43"/>
      <c r="P1285" s="56" t="str">
        <f t="shared" ref="P1285:P1286" si="111">E1285&amp;F1285&amp;SUBSTITUTE(G1285," ","")&amp;H1285</f>
        <v>906070214000R3030612</v>
      </c>
    </row>
    <row r="1286" spans="1:16" hidden="1" x14ac:dyDescent="0.3">
      <c r="A1286" s="82">
        <v>25710808</v>
      </c>
      <c r="B1286" s="191"/>
      <c r="C1286" s="191"/>
      <c r="D1286" s="191"/>
      <c r="E1286" s="44">
        <v>906</v>
      </c>
      <c r="F1286" s="44" t="s">
        <v>145</v>
      </c>
      <c r="G1286" s="62" t="s">
        <v>683</v>
      </c>
      <c r="H1286" s="56"/>
      <c r="I1286" s="56"/>
      <c r="J1286" s="57">
        <f>SUMIFS(техфайл!$H$7:$H$4325,техфайл!$D$7:$D$4325,F1286,техфайл!$E$7:$E$4325,G1286,техфайл!$F$7:$F$4325,H1286,техфайл!$A$7:$A$4325,A1286)</f>
        <v>0</v>
      </c>
      <c r="K1286" s="57"/>
      <c r="L1286" s="56">
        <v>213</v>
      </c>
      <c r="M1286" s="89" t="s">
        <v>173</v>
      </c>
      <c r="N1286" s="57">
        <f>SUMIFS(техфайл!$H$7:$H$4325,техфайл!$D$7:$D$4325,F1286,техфайл!$E$7:$E$4325,G1286,техфайл!$F$7:$F$4325,H1286,техфайл!$G$7:$G$4325,L1286,техфайл!$A$7:$A$4325,A1286,техфайл!$K$7:$K$4325,M1286)</f>
        <v>0</v>
      </c>
      <c r="O1286" s="43"/>
      <c r="P1286" s="56" t="str">
        <f t="shared" si="111"/>
        <v>906070214000R3030</v>
      </c>
    </row>
    <row r="1287" spans="1:16" hidden="1" x14ac:dyDescent="0.3">
      <c r="A1287" s="82">
        <v>25710808</v>
      </c>
      <c r="B1287" s="191"/>
      <c r="C1287" s="191"/>
      <c r="D1287" s="191"/>
      <c r="E1287" s="44">
        <v>906</v>
      </c>
      <c r="F1287" s="44" t="s">
        <v>145</v>
      </c>
      <c r="G1287" s="62" t="s">
        <v>685</v>
      </c>
      <c r="H1287" s="56">
        <v>612</v>
      </c>
      <c r="I1287" s="56"/>
      <c r="J1287" s="57">
        <f>SUMIFS(техфайл!$H$7:$H$4325,техфайл!$D$7:$D$4325,F1287,техфайл!$E$7:$E$4325,G1287,техфайл!$F$7:$F$4325,H1287,техфайл!$A$7:$A$4325,A1287)</f>
        <v>0</v>
      </c>
      <c r="K1287" s="57"/>
      <c r="L1287" s="56">
        <v>221</v>
      </c>
      <c r="M1287" s="89" t="s">
        <v>131</v>
      </c>
      <c r="N1287" s="57">
        <f>SUMIFS(техфайл!$H$7:$H$4325,техфайл!$D$7:$D$4325,F1287,техфайл!$E$7:$E$4325,G1287,техфайл!$F$7:$F$4325,H1287,техфайл!$G$7:$G$4325,L1287,техфайл!$A$7:$A$4325,A1287,техфайл!$K$7:$K$4325,M1287)</f>
        <v>0</v>
      </c>
      <c r="O1287" s="43"/>
      <c r="P1287" s="56" t="str">
        <f t="shared" si="110"/>
        <v>906070214000R0500612</v>
      </c>
    </row>
    <row r="1288" spans="1:16" hidden="1" x14ac:dyDescent="0.3">
      <c r="A1288" s="82">
        <v>25710808</v>
      </c>
      <c r="B1288" s="191"/>
      <c r="C1288" s="191"/>
      <c r="D1288" s="191"/>
      <c r="E1288" s="44">
        <v>906</v>
      </c>
      <c r="F1288" s="44" t="s">
        <v>145</v>
      </c>
      <c r="G1288" s="62" t="s">
        <v>685</v>
      </c>
      <c r="H1288" s="56"/>
      <c r="I1288" s="56"/>
      <c r="J1288" s="57">
        <f>SUMIFS(техфайл!$H$7:$H$4325,техфайл!$D$7:$D$4325,F1288,техфайл!$E$7:$E$4325,G1288,техфайл!$F$7:$F$4325,H1288,техфайл!$A$7:$A$4325,A1288)</f>
        <v>0</v>
      </c>
      <c r="K1288" s="57"/>
      <c r="L1288" s="56">
        <v>223</v>
      </c>
      <c r="M1288" s="89" t="s">
        <v>132</v>
      </c>
      <c r="N1288" s="57">
        <f>SUMIFS(техфайл!$H$7:$H$4325,техфайл!$D$7:$D$4325,F1288,техфайл!$E$7:$E$4325,G1288,техфайл!$F$7:$F$4325,H1288,техфайл!$G$7:$G$4325,L1288,техфайл!$A$7:$A$4325,A1288,техфайл!$K$7:$K$4325,M1288)</f>
        <v>0</v>
      </c>
      <c r="O1288" s="43"/>
      <c r="P1288" s="56" t="str">
        <f t="shared" si="110"/>
        <v>906070214000R0500</v>
      </c>
    </row>
    <row r="1289" spans="1:16" hidden="1" x14ac:dyDescent="0.3">
      <c r="A1289" s="82">
        <v>25710808</v>
      </c>
      <c r="B1289" s="191"/>
      <c r="C1289" s="191"/>
      <c r="D1289" s="191"/>
      <c r="E1289" s="44">
        <v>906</v>
      </c>
      <c r="F1289" s="44" t="s">
        <v>145</v>
      </c>
      <c r="G1289" s="62">
        <v>1400023220</v>
      </c>
      <c r="H1289" s="56">
        <v>244</v>
      </c>
      <c r="I1289" s="56"/>
      <c r="J1289" s="57"/>
      <c r="K1289" s="57"/>
      <c r="L1289" s="56">
        <v>223</v>
      </c>
      <c r="M1289" s="89" t="s">
        <v>133</v>
      </c>
      <c r="N1289" s="57">
        <f>SUMIFS(техфайл!$H$7:$H$4325,техфайл!$D$7:$D$4325,F1289,техфайл!$E$7:$E$4325,G1289,техфайл!$F$7:$F$4325,H1289,техфайл!$G$7:$G$4325,L1289,техфайл!$A$7:$A$4325,A1289,техфайл!$K$7:$K$4325,M1289)</f>
        <v>0</v>
      </c>
      <c r="O1289" s="43"/>
      <c r="P1289" s="56" t="str">
        <f t="shared" si="110"/>
        <v>90607021400023220244</v>
      </c>
    </row>
    <row r="1290" spans="1:16" hidden="1" x14ac:dyDescent="0.3">
      <c r="A1290" s="82">
        <v>25710808</v>
      </c>
      <c r="B1290" s="191"/>
      <c r="C1290" s="191"/>
      <c r="D1290" s="191"/>
      <c r="E1290" s="44">
        <v>906</v>
      </c>
      <c r="F1290" s="44" t="s">
        <v>145</v>
      </c>
      <c r="G1290" s="62">
        <v>1400023220</v>
      </c>
      <c r="H1290" s="56">
        <v>247</v>
      </c>
      <c r="I1290" s="56"/>
      <c r="J1290" s="57"/>
      <c r="K1290" s="57"/>
      <c r="L1290" s="56">
        <v>223</v>
      </c>
      <c r="M1290" s="89" t="s">
        <v>134</v>
      </c>
      <c r="N1290" s="57">
        <f>SUMIFS(техфайл!$H$7:$H$4325,техфайл!$D$7:$D$4325,F1290,техфайл!$E$7:$E$4325,G1290,техфайл!$F$7:$F$4325,H1290,техфайл!$G$7:$G$4325,L1290,техфайл!$A$7:$A$4325,A1290,техфайл!$K$7:$K$4325,M1290)</f>
        <v>0</v>
      </c>
      <c r="O1290" s="43"/>
      <c r="P1290" s="56" t="str">
        <f t="shared" si="110"/>
        <v>90607021400023220247</v>
      </c>
    </row>
    <row r="1291" spans="1:16" hidden="1" x14ac:dyDescent="0.3">
      <c r="A1291" s="82">
        <v>25710808</v>
      </c>
      <c r="B1291" s="191"/>
      <c r="C1291" s="191"/>
      <c r="D1291" s="191"/>
      <c r="E1291" s="44">
        <v>906</v>
      </c>
      <c r="F1291" s="44" t="s">
        <v>145</v>
      </c>
      <c r="G1291" s="62">
        <v>1400023220</v>
      </c>
      <c r="H1291" s="56">
        <v>247</v>
      </c>
      <c r="I1291" s="56"/>
      <c r="J1291" s="57"/>
      <c r="K1291" s="57"/>
      <c r="L1291" s="56">
        <v>223</v>
      </c>
      <c r="M1291" s="89" t="s">
        <v>135</v>
      </c>
      <c r="N1291" s="57">
        <f>SUMIFS(техфайл!$H$7:$H$4325,техфайл!$D$7:$D$4325,F1291,техфайл!$E$7:$E$4325,G1291,техфайл!$F$7:$F$4325,H1291,техфайл!$G$7:$G$4325,L1291,техфайл!$A$7:$A$4325,A1291,техфайл!$K$7:$K$4325,M1291)</f>
        <v>0</v>
      </c>
      <c r="O1291" s="43"/>
      <c r="P1291" s="56" t="str">
        <f t="shared" si="110"/>
        <v>90607021400023220247</v>
      </c>
    </row>
    <row r="1292" spans="1:16" hidden="1" x14ac:dyDescent="0.3">
      <c r="A1292" s="82">
        <v>25710808</v>
      </c>
      <c r="B1292" s="191"/>
      <c r="C1292" s="191"/>
      <c r="D1292" s="191"/>
      <c r="E1292" s="44">
        <v>906</v>
      </c>
      <c r="F1292" s="44" t="s">
        <v>145</v>
      </c>
      <c r="G1292" s="62">
        <v>1400023220</v>
      </c>
      <c r="H1292" s="56">
        <v>244</v>
      </c>
      <c r="I1292" s="56"/>
      <c r="J1292" s="57"/>
      <c r="K1292" s="57"/>
      <c r="L1292" s="56">
        <v>225</v>
      </c>
      <c r="M1292" s="89" t="s">
        <v>131</v>
      </c>
      <c r="N1292" s="57">
        <f>SUMIFS(техфайл!$H$7:$H$4325,техфайл!$D$7:$D$4325,F1292,техфайл!$E$7:$E$4325,G1292,техфайл!$F$7:$F$4325,H1292,техфайл!$G$7:$G$4325,L1292,техфайл!$A$7:$A$4325,A1292,техфайл!$K$7:$K$4325,M1292)</f>
        <v>0</v>
      </c>
      <c r="O1292" s="43"/>
      <c r="P1292" s="56" t="str">
        <f t="shared" si="110"/>
        <v>90607021400023220244</v>
      </c>
    </row>
    <row r="1293" spans="1:16" hidden="1" x14ac:dyDescent="0.3">
      <c r="A1293" s="82">
        <v>25710808</v>
      </c>
      <c r="B1293" s="191"/>
      <c r="C1293" s="191"/>
      <c r="D1293" s="191"/>
      <c r="E1293" s="44">
        <v>906</v>
      </c>
      <c r="F1293" s="44" t="s">
        <v>145</v>
      </c>
      <c r="G1293" s="62">
        <v>1400023220</v>
      </c>
      <c r="H1293" s="56">
        <v>244</v>
      </c>
      <c r="I1293" s="56"/>
      <c r="J1293" s="57"/>
      <c r="K1293" s="57"/>
      <c r="L1293" s="56">
        <v>226</v>
      </c>
      <c r="M1293" s="89" t="s">
        <v>137</v>
      </c>
      <c r="N1293" s="57">
        <f>SUMIFS(техфайл!$H$7:$H$4325,техфайл!$D$7:$D$4325,F1293,техфайл!$E$7:$E$4325,G1293,техфайл!$F$7:$F$4325,H1293,техфайл!$G$7:$G$4325,L1293,техфайл!$A$7:$A$4325,A1293,техфайл!$K$7:$K$4325,M1293)</f>
        <v>0</v>
      </c>
      <c r="O1293" s="43"/>
      <c r="P1293" s="56" t="str">
        <f t="shared" si="110"/>
        <v>90607021400023220244</v>
      </c>
    </row>
    <row r="1294" spans="1:16" hidden="1" x14ac:dyDescent="0.3">
      <c r="A1294" s="82">
        <v>25710808</v>
      </c>
      <c r="B1294" s="191"/>
      <c r="C1294" s="191"/>
      <c r="D1294" s="191"/>
      <c r="E1294" s="44">
        <v>906</v>
      </c>
      <c r="F1294" s="44" t="s">
        <v>145</v>
      </c>
      <c r="G1294" s="62">
        <v>1400023220</v>
      </c>
      <c r="H1294" s="56">
        <v>244</v>
      </c>
      <c r="I1294" s="56"/>
      <c r="J1294" s="57"/>
      <c r="K1294" s="57"/>
      <c r="L1294" s="56">
        <v>226</v>
      </c>
      <c r="M1294" s="89" t="s">
        <v>131</v>
      </c>
      <c r="N1294" s="57">
        <f>SUMIFS(техфайл!$H$7:$H$4325,техфайл!$D$7:$D$4325,F1294,техфайл!$E$7:$E$4325,G1294,техфайл!$F$7:$F$4325,H1294,техфайл!$G$7:$G$4325,L1294,техфайл!$A$7:$A$4325,A1294,техфайл!$K$7:$K$4325,M1294)</f>
        <v>0</v>
      </c>
      <c r="O1294" s="43"/>
      <c r="P1294" s="56" t="str">
        <f t="shared" si="110"/>
        <v>90607021400023220244</v>
      </c>
    </row>
    <row r="1295" spans="1:16" hidden="1" x14ac:dyDescent="0.3">
      <c r="A1295" s="82">
        <v>25710808</v>
      </c>
      <c r="B1295" s="191"/>
      <c r="C1295" s="191"/>
      <c r="D1295" s="191"/>
      <c r="E1295" s="44">
        <v>906</v>
      </c>
      <c r="F1295" s="44" t="s">
        <v>145</v>
      </c>
      <c r="G1295" s="62">
        <v>1400023220</v>
      </c>
      <c r="H1295" s="56">
        <v>244</v>
      </c>
      <c r="I1295" s="56"/>
      <c r="J1295" s="57"/>
      <c r="K1295" s="57"/>
      <c r="L1295" s="56">
        <v>227</v>
      </c>
      <c r="M1295" s="89" t="s">
        <v>131</v>
      </c>
      <c r="N1295" s="57">
        <f>SUMIFS(техфайл!$H$7:$H$4325,техфайл!$D$7:$D$4325,F1295,техфайл!$E$7:$E$4325,G1295,техфайл!$F$7:$F$4325,H1295,техфайл!$G$7:$G$4325,L1295,техфайл!$A$7:$A$4325,A1295,техфайл!$K$7:$K$4325,M1295)</f>
        <v>0</v>
      </c>
      <c r="O1295" s="43"/>
      <c r="P1295" s="56" t="str">
        <f t="shared" si="110"/>
        <v>90607021400023220244</v>
      </c>
    </row>
    <row r="1296" spans="1:16" hidden="1" x14ac:dyDescent="0.3">
      <c r="A1296" s="82">
        <v>25710808</v>
      </c>
      <c r="B1296" s="191"/>
      <c r="C1296" s="191"/>
      <c r="D1296" s="191"/>
      <c r="E1296" s="44">
        <v>906</v>
      </c>
      <c r="F1296" s="44" t="s">
        <v>145</v>
      </c>
      <c r="G1296" s="62">
        <v>1400023220</v>
      </c>
      <c r="H1296" s="56">
        <v>244</v>
      </c>
      <c r="I1296" s="56"/>
      <c r="J1296" s="57"/>
      <c r="K1296" s="57"/>
      <c r="L1296" s="56">
        <v>310</v>
      </c>
      <c r="M1296" s="89" t="s">
        <v>136</v>
      </c>
      <c r="N1296" s="57">
        <f>SUMIFS(техфайл!$H$7:$H$4325,техфайл!$D$7:$D$4325,F1296,техфайл!$E$7:$E$4325,G1296,техфайл!$F$7:$F$4325,H1296,техфайл!$G$7:$G$4325,L1296,техфайл!$A$7:$A$4325,A1296,техфайл!$K$7:$K$4325,M1296)</f>
        <v>0</v>
      </c>
      <c r="O1296" s="43"/>
      <c r="P1296" s="56" t="str">
        <f t="shared" si="110"/>
        <v>90607021400023220244</v>
      </c>
    </row>
    <row r="1297" spans="1:16" hidden="1" x14ac:dyDescent="0.3">
      <c r="A1297" s="82">
        <v>25710808</v>
      </c>
      <c r="B1297" s="191"/>
      <c r="C1297" s="191"/>
      <c r="D1297" s="191"/>
      <c r="E1297" s="44">
        <v>906</v>
      </c>
      <c r="F1297" s="44" t="s">
        <v>145</v>
      </c>
      <c r="G1297" s="62">
        <v>1400023220</v>
      </c>
      <c r="H1297" s="56">
        <v>244</v>
      </c>
      <c r="I1297" s="56"/>
      <c r="J1297" s="57"/>
      <c r="K1297" s="57"/>
      <c r="L1297" s="56">
        <v>342</v>
      </c>
      <c r="M1297" s="89">
        <v>2230</v>
      </c>
      <c r="N1297" s="57">
        <f>SUMIFS(техфайл!$H$7:$H$4325,техфайл!$D$7:$D$4325,F1297,техфайл!$E$7:$E$4325,G1297,техфайл!$F$7:$F$4325,H1297,техфайл!$G$7:$G$4325,L1297,техфайл!$A$7:$A$4325,A1297,техфайл!$K$7:$K$4325,M1297)</f>
        <v>0</v>
      </c>
      <c r="O1297" s="43"/>
      <c r="P1297" s="56" t="str">
        <f t="shared" ref="P1297" si="112">E1297&amp;F1297&amp;SUBSTITUTE(G1297," ","")&amp;H1297</f>
        <v>90607021400023220244</v>
      </c>
    </row>
    <row r="1298" spans="1:16" hidden="1" x14ac:dyDescent="0.3">
      <c r="A1298" s="82">
        <v>25710808</v>
      </c>
      <c r="B1298" s="191"/>
      <c r="C1298" s="191"/>
      <c r="D1298" s="191"/>
      <c r="E1298" s="44">
        <v>906</v>
      </c>
      <c r="F1298" s="44" t="s">
        <v>145</v>
      </c>
      <c r="G1298" s="62" t="s">
        <v>684</v>
      </c>
      <c r="H1298" s="56">
        <v>244</v>
      </c>
      <c r="I1298" s="56"/>
      <c r="J1298" s="57">
        <f>SUMIFS(техфайл!$H$7:$H$4325,техфайл!$D$7:$D$4325,F1298,техфайл!$E$7:$E$4325,G1298,техфайл!$F$7:$F$4325,H1298,техфайл!$A$7:$A$4325,A1298)</f>
        <v>0</v>
      </c>
      <c r="K1298" s="57"/>
      <c r="L1298" s="56">
        <v>342</v>
      </c>
      <c r="M1298" s="89">
        <v>2230</v>
      </c>
      <c r="N1298" s="57">
        <f>SUMIFS(техфайл!$H$7:$H$4325,техфайл!$D$7:$D$4325,F1298,техфайл!$E$7:$E$4325,G1298,техфайл!$F$7:$F$4325,H1298,техфайл!$G$7:$G$4325,L1298,техфайл!$A$7:$A$4325,A1298,техфайл!$K$7:$K$4325,M1298)</f>
        <v>0</v>
      </c>
      <c r="O1298" s="43"/>
      <c r="P1298" s="56" t="str">
        <f t="shared" si="110"/>
        <v>906070214000R3040244</v>
      </c>
    </row>
    <row r="1299" spans="1:16" hidden="1" x14ac:dyDescent="0.3">
      <c r="A1299" s="82">
        <v>25710808</v>
      </c>
      <c r="B1299" s="191"/>
      <c r="C1299" s="191"/>
      <c r="D1299" s="191"/>
      <c r="E1299" s="44">
        <v>906</v>
      </c>
      <c r="F1299" s="44" t="s">
        <v>145</v>
      </c>
      <c r="G1299" s="62">
        <v>1400023220</v>
      </c>
      <c r="H1299" s="56">
        <v>244</v>
      </c>
      <c r="I1299" s="56"/>
      <c r="J1299" s="57"/>
      <c r="K1299" s="57"/>
      <c r="L1299" s="56">
        <v>343</v>
      </c>
      <c r="M1299" s="89" t="s">
        <v>136</v>
      </c>
      <c r="N1299" s="57">
        <f>SUMIFS(техфайл!$H$7:$H$4325,техфайл!$D$7:$D$4325,F1299,техфайл!$E$7:$E$4325,G1299,техфайл!$F$7:$F$4325,H1299,техфайл!$G$7:$G$4325,L1299,техфайл!$A$7:$A$4325,A1299,техфайл!$K$7:$K$4325,M1299)</f>
        <v>0</v>
      </c>
      <c r="O1299" s="43"/>
      <c r="P1299" s="56" t="str">
        <f t="shared" si="110"/>
        <v>90607021400023220244</v>
      </c>
    </row>
    <row r="1300" spans="1:16" hidden="1" x14ac:dyDescent="0.3">
      <c r="A1300" s="82">
        <v>25710808</v>
      </c>
      <c r="B1300" s="191"/>
      <c r="C1300" s="191"/>
      <c r="D1300" s="191"/>
      <c r="E1300" s="44">
        <v>906</v>
      </c>
      <c r="F1300" s="44" t="s">
        <v>145</v>
      </c>
      <c r="G1300" s="62">
        <v>1400023220</v>
      </c>
      <c r="H1300" s="56">
        <v>244</v>
      </c>
      <c r="I1300" s="56"/>
      <c r="J1300" s="57"/>
      <c r="K1300" s="57"/>
      <c r="L1300" s="56">
        <v>344</v>
      </c>
      <c r="M1300" s="89" t="s">
        <v>136</v>
      </c>
      <c r="N1300" s="57">
        <f>SUMIFS(техфайл!$H$7:$H$4325,техфайл!$D$7:$D$4325,F1300,техфайл!$E$7:$E$4325,G1300,техфайл!$F$7:$F$4325,H1300,техфайл!$G$7:$G$4325,L1300,техфайл!$A$7:$A$4325,A1300,техфайл!$K$7:$K$4325,M1300)</f>
        <v>0</v>
      </c>
      <c r="O1300" s="43"/>
      <c r="P1300" s="56" t="str">
        <f t="shared" si="110"/>
        <v>90607021400023220244</v>
      </c>
    </row>
    <row r="1301" spans="1:16" hidden="1" x14ac:dyDescent="0.3">
      <c r="A1301" s="82">
        <v>25710808</v>
      </c>
      <c r="B1301" s="191"/>
      <c r="C1301" s="191"/>
      <c r="D1301" s="191"/>
      <c r="E1301" s="44">
        <v>906</v>
      </c>
      <c r="F1301" s="44" t="s">
        <v>145</v>
      </c>
      <c r="G1301" s="62">
        <v>1400023220</v>
      </c>
      <c r="H1301" s="56">
        <v>244</v>
      </c>
      <c r="I1301" s="56"/>
      <c r="J1301" s="57"/>
      <c r="K1301" s="57"/>
      <c r="L1301" s="56">
        <v>346</v>
      </c>
      <c r="M1301" s="89" t="s">
        <v>136</v>
      </c>
      <c r="N1301" s="57">
        <f>SUMIFS(техфайл!$H$7:$H$4325,техфайл!$D$7:$D$4325,F1301,техфайл!$E$7:$E$4325,G1301,техфайл!$F$7:$F$4325,H1301,техфайл!$G$7:$G$4325,L1301,техфайл!$A$7:$A$4325,A1301,техфайл!$K$7:$K$4325,M1301)</f>
        <v>0</v>
      </c>
      <c r="O1301" s="43"/>
      <c r="P1301" s="56" t="str">
        <f t="shared" si="110"/>
        <v>90607021400023220244</v>
      </c>
    </row>
    <row r="1302" spans="1:16" hidden="1" x14ac:dyDescent="0.3">
      <c r="A1302" s="82">
        <v>25710808</v>
      </c>
      <c r="B1302" s="191"/>
      <c r="C1302" s="191"/>
      <c r="D1302" s="191"/>
      <c r="E1302" s="44">
        <v>906</v>
      </c>
      <c r="F1302" s="44" t="s">
        <v>145</v>
      </c>
      <c r="G1302" s="62">
        <v>1400023220</v>
      </c>
      <c r="H1302" s="56">
        <v>851</v>
      </c>
      <c r="I1302" s="56"/>
      <c r="J1302" s="57">
        <f>SUMIFS(техфайл!$H$7:$H$4325,техфайл!$D$7:$D$4325,F1302,техфайл!$E$7:$E$4325,G1302,техфайл!$F$7:$F$4325,H1302,техфайл!$A$7:$A$4325,A1302)</f>
        <v>0</v>
      </c>
      <c r="K1302" s="57"/>
      <c r="L1302" s="56">
        <v>291</v>
      </c>
      <c r="M1302" s="89" t="s">
        <v>138</v>
      </c>
      <c r="N1302" s="57">
        <f>SUMIFS(техфайл!$H$7:$H$4325,техфайл!$D$7:$D$4325,F1302,техфайл!$E$7:$E$4325,G1302,техфайл!$F$7:$F$4325,H1302,техфайл!$G$7:$G$4325,L1302,техфайл!$A$7:$A$4325,A1302,техфайл!$K$7:$K$4325,M1302)</f>
        <v>0</v>
      </c>
      <c r="O1302" s="43"/>
      <c r="P1302" s="56" t="str">
        <f t="shared" si="110"/>
        <v>90607021400023220851</v>
      </c>
    </row>
    <row r="1303" spans="1:16" hidden="1" x14ac:dyDescent="0.3">
      <c r="A1303" s="82">
        <v>25710808</v>
      </c>
      <c r="B1303" s="191"/>
      <c r="C1303" s="191"/>
      <c r="D1303" s="191"/>
      <c r="E1303" s="44">
        <v>906</v>
      </c>
      <c r="F1303" s="44" t="s">
        <v>145</v>
      </c>
      <c r="G1303" s="62">
        <v>1400023220</v>
      </c>
      <c r="H1303" s="56">
        <v>852</v>
      </c>
      <c r="I1303" s="56"/>
      <c r="J1303" s="57">
        <f>SUMIFS(техфайл!$H$7:$H$4325,техфайл!$D$7:$D$4325,F1303,техфайл!$E$7:$E$4325,G1303,техфайл!$F$7:$F$4325,H1303,техфайл!$A$7:$A$4325,A1303)</f>
        <v>0</v>
      </c>
      <c r="K1303" s="57"/>
      <c r="L1303" s="56">
        <v>291</v>
      </c>
      <c r="M1303" s="89" t="s">
        <v>138</v>
      </c>
      <c r="N1303" s="57">
        <f>SUMIFS(техфайл!$H$7:$H$4325,техфайл!$D$7:$D$4325,F1303,техфайл!$E$7:$E$4325,G1303,техфайл!$F$7:$F$4325,H1303,техфайл!$G$7:$G$4325,L1303,техфайл!$A$7:$A$4325,A1303,техфайл!$K$7:$K$4325,M1303)</f>
        <v>0</v>
      </c>
      <c r="O1303" s="43"/>
      <c r="P1303" s="56" t="str">
        <f t="shared" si="110"/>
        <v>90607021400023220852</v>
      </c>
    </row>
    <row r="1304" spans="1:16" hidden="1" x14ac:dyDescent="0.3">
      <c r="A1304" s="82">
        <v>25710808</v>
      </c>
      <c r="B1304" s="191"/>
      <c r="C1304" s="191"/>
      <c r="D1304" s="191"/>
      <c r="E1304" s="44">
        <v>906</v>
      </c>
      <c r="F1304" s="44" t="s">
        <v>174</v>
      </c>
      <c r="G1304" s="62">
        <v>1400005000</v>
      </c>
      <c r="H1304" s="56">
        <v>112</v>
      </c>
      <c r="I1304" s="56"/>
      <c r="J1304" s="57">
        <f>SUMIFS(техфайл!$H$7:$H$4325,техфайл!$D$7:$D$4325,F1304,техфайл!$E$7:$E$4325,G1304,техфайл!$F$7:$F$4325,H1304,техфайл!$A$7:$A$4325,A1304)</f>
        <v>0</v>
      </c>
      <c r="K1304" s="57"/>
      <c r="L1304" s="56">
        <v>212</v>
      </c>
      <c r="M1304" s="89" t="s">
        <v>175</v>
      </c>
      <c r="N1304" s="57">
        <f>SUMIFS(техфайл!$H$7:$H$4325,техфайл!$D$7:$D$4325,F1304,техфайл!$E$7:$E$4325,G1304,техфайл!$F$7:$F$4325,H1304,техфайл!$G$7:$G$4325,L1304,техфайл!$A$7:$A$4325,A1304,техфайл!$K$7:$K$4325,M1304)</f>
        <v>0</v>
      </c>
      <c r="O1304" s="43"/>
      <c r="P1304" s="56" t="str">
        <f t="shared" si="110"/>
        <v>90607051400005000112</v>
      </c>
    </row>
    <row r="1305" spans="1:16" hidden="1" x14ac:dyDescent="0.3">
      <c r="A1305" s="82">
        <v>25710808</v>
      </c>
      <c r="B1305" s="192"/>
      <c r="C1305" s="192"/>
      <c r="D1305" s="192"/>
      <c r="E1305" s="44">
        <v>906</v>
      </c>
      <c r="F1305" s="44" t="s">
        <v>174</v>
      </c>
      <c r="G1305" s="62">
        <v>1400005000</v>
      </c>
      <c r="H1305" s="56">
        <v>244</v>
      </c>
      <c r="I1305" s="56"/>
      <c r="J1305" s="57">
        <f>SUMIFS(техфайл!$H$7:$H$4325,техфайл!$D$7:$D$4325,F1305,техфайл!$E$7:$E$4325,G1305,техфайл!$F$7:$F$4325,H1305,техфайл!$A$7:$A$4325,A1305)</f>
        <v>0</v>
      </c>
      <c r="K1305" s="57"/>
      <c r="L1305" s="56">
        <v>226</v>
      </c>
      <c r="M1305" s="89" t="s">
        <v>175</v>
      </c>
      <c r="N1305" s="57">
        <f>SUMIFS(техфайл!$H$7:$H$4325,техфайл!$D$7:$D$4325,F1305,техфайл!$E$7:$E$4325,G1305,техфайл!$F$7:$F$4325,H1305,техфайл!$G$7:$G$4325,L1305,техфайл!$A$7:$A$4325,A1305,техфайл!$K$7:$K$4325,M1305)</f>
        <v>0</v>
      </c>
      <c r="O1305" s="43"/>
      <c r="P1305" s="56" t="str">
        <f t="shared" si="110"/>
        <v>90607051400005000244</v>
      </c>
    </row>
    <row r="1306" spans="1:16" ht="18.75" customHeight="1" x14ac:dyDescent="0.3">
      <c r="A1306" s="82">
        <v>25710702</v>
      </c>
      <c r="B1306" s="190" t="s">
        <v>652</v>
      </c>
      <c r="C1306" s="190">
        <v>675</v>
      </c>
      <c r="D1306" s="190" t="str">
        <f>VLOOKUP($A1306, Учреждения!$B$4:$F$292, 3, FALSE)</f>
        <v>ГБОУ "ШКОЛА № 30 Г. О. ГОРЛОВКА"</v>
      </c>
      <c r="E1306" s="81" t="s">
        <v>140</v>
      </c>
      <c r="F1306" s="81" t="s">
        <v>140</v>
      </c>
      <c r="G1306" s="81" t="s">
        <v>140</v>
      </c>
      <c r="H1306" s="81" t="s">
        <v>140</v>
      </c>
      <c r="I1306" s="81" t="s">
        <v>140</v>
      </c>
      <c r="J1306" s="81" t="s">
        <v>140</v>
      </c>
      <c r="K1306" s="80">
        <f>SUM(J1307:J1326)</f>
        <v>80460</v>
      </c>
      <c r="L1306" s="56"/>
      <c r="M1306" s="89"/>
      <c r="N1306" s="57"/>
      <c r="O1306" s="43"/>
      <c r="P1306" s="85"/>
    </row>
    <row r="1307" spans="1:16" ht="18.75" hidden="1" customHeight="1" x14ac:dyDescent="0.3">
      <c r="A1307" s="82">
        <v>25710702</v>
      </c>
      <c r="B1307" s="191"/>
      <c r="C1307" s="191"/>
      <c r="D1307" s="191"/>
      <c r="E1307" s="44">
        <v>906</v>
      </c>
      <c r="F1307" s="44" t="s">
        <v>145</v>
      </c>
      <c r="G1307" s="62">
        <v>1400023220</v>
      </c>
      <c r="H1307" s="56">
        <v>612</v>
      </c>
      <c r="I1307" s="56"/>
      <c r="J1307" s="57">
        <f>SUMIFS(техфайл!$H$7:$H$4325,техфайл!$D$7:$D$4325,F1307,техфайл!$E$7:$E$4325,G1307,техфайл!$F$7:$F$4325,H1307,техфайл!$A$7:$A$4325,A1307)</f>
        <v>0</v>
      </c>
      <c r="K1307" s="57"/>
      <c r="L1307" s="56">
        <v>211</v>
      </c>
      <c r="M1307" s="89" t="s">
        <v>172</v>
      </c>
      <c r="N1307" s="57">
        <f>SUMIFS(техфайл!$H$7:$H$4325,техфайл!$D$7:$D$4325,F1307,техфайл!$E$7:$E$4325,G1307,техфайл!$F$7:$F$4325,H1307,техфайл!$G$7:$G$4325,L1307,техфайл!$A$7:$A$4325,A1307,техфайл!$K$7:$K$4325,M1307)+SUMIFS(техфайл!$H$7:$H$4325,техфайл!$D$7:$D$4325,F1307,техфайл!$E$7:$E$4325,G1307,техфайл!$F$7:$F$4325,H1307,техфайл!$G$7:$G$4325,266,техфайл!$A$7:$A$4325,A1307,техфайл!$K$7:$K$4325,M1307)</f>
        <v>0</v>
      </c>
      <c r="O1307" s="43"/>
      <c r="P1307" s="56" t="str">
        <f t="shared" ref="P1307:P1326" si="113">E1307&amp;F1307&amp;SUBSTITUTE(G1307," ","")&amp;H1307</f>
        <v>90607021400023220612</v>
      </c>
    </row>
    <row r="1308" spans="1:16" x14ac:dyDescent="0.3">
      <c r="A1308" s="82">
        <v>25710702</v>
      </c>
      <c r="B1308" s="191"/>
      <c r="C1308" s="191"/>
      <c r="D1308" s="191"/>
      <c r="E1308" s="44">
        <v>906</v>
      </c>
      <c r="F1308" s="44" t="s">
        <v>145</v>
      </c>
      <c r="G1308" s="62" t="s">
        <v>684</v>
      </c>
      <c r="H1308" s="56">
        <v>612</v>
      </c>
      <c r="I1308" s="56"/>
      <c r="J1308" s="57">
        <f>SUMIFS(техфайл!$H$7:$H$4325,техфайл!$D$7:$D$4325,F1308,техфайл!$E$7:$E$4325,G1308,техфайл!$F$7:$F$4325,H1308,техфайл!$A$7:$A$4325,A1308)</f>
        <v>80460</v>
      </c>
      <c r="K1308" s="57"/>
      <c r="L1308" s="56">
        <v>213</v>
      </c>
      <c r="M1308" s="89" t="s">
        <v>173</v>
      </c>
      <c r="N1308" s="57">
        <f>SUMIFS(техфайл!$H$7:$H$4325,техфайл!$D$7:$D$4325,F1308,техфайл!$E$7:$E$4325,G1308,техфайл!$F$7:$F$4325,H1308,техфайл!$G$7:$G$4325,L1308,техфайл!$A$7:$A$4325,A1308,техфайл!$K$7:$K$4325,M1308)</f>
        <v>0</v>
      </c>
      <c r="O1308" s="43"/>
      <c r="P1308" s="56" t="str">
        <f t="shared" si="113"/>
        <v>906070214000R3040612</v>
      </c>
    </row>
    <row r="1309" spans="1:16" ht="18.75" hidden="1" customHeight="1" x14ac:dyDescent="0.3">
      <c r="A1309" s="82">
        <v>25710702</v>
      </c>
      <c r="B1309" s="191"/>
      <c r="C1309" s="191"/>
      <c r="D1309" s="191"/>
      <c r="E1309" s="44">
        <v>906</v>
      </c>
      <c r="F1309" s="44" t="s">
        <v>145</v>
      </c>
      <c r="G1309" s="62" t="s">
        <v>683</v>
      </c>
      <c r="H1309" s="56">
        <v>612</v>
      </c>
      <c r="I1309" s="56"/>
      <c r="J1309" s="57">
        <f>SUMIFS(техфайл!$H$7:$H$4325,техфайл!$D$7:$D$4325,F1309,техфайл!$E$7:$E$4325,G1309,техфайл!$F$7:$F$4325,H1309,техфайл!$A$7:$A$4325,A1309)</f>
        <v>0</v>
      </c>
      <c r="K1309" s="57"/>
      <c r="L1309" s="56">
        <v>211</v>
      </c>
      <c r="M1309" s="89" t="s">
        <v>172</v>
      </c>
      <c r="N1309" s="57">
        <f>SUMIFS(техфайл!$H$7:$H$4325,техфайл!$D$7:$D$4325,F1309,техфайл!$E$7:$E$4325,G1309,техфайл!$F$7:$F$4325,H1309,техфайл!$G$7:$G$4325,L1309,техфайл!$A$7:$A$4325,A1309,техфайл!$K$7:$K$4325,M1309)+SUMIFS(техфайл!$H$7:$H$4325,техфайл!$D$7:$D$4325,F1309,техфайл!$E$7:$E$4325,G1309,техфайл!$F$7:$F$4325,H1309,техфайл!$G$7:$G$4325,266,техфайл!$A$7:$A$4325,A1309,техфайл!$K$7:$K$4325,M1309)</f>
        <v>0</v>
      </c>
      <c r="O1309" s="43"/>
      <c r="P1309" s="56" t="str">
        <f t="shared" ref="P1309:P1310" si="114">E1309&amp;F1309&amp;SUBSTITUTE(G1309," ","")&amp;H1309</f>
        <v>906070214000R3030612</v>
      </c>
    </row>
    <row r="1310" spans="1:16" hidden="1" x14ac:dyDescent="0.3">
      <c r="A1310" s="82">
        <v>25710702</v>
      </c>
      <c r="B1310" s="191"/>
      <c r="C1310" s="191"/>
      <c r="D1310" s="191"/>
      <c r="E1310" s="44">
        <v>906</v>
      </c>
      <c r="F1310" s="44" t="s">
        <v>145</v>
      </c>
      <c r="G1310" s="62" t="s">
        <v>683</v>
      </c>
      <c r="H1310" s="56"/>
      <c r="I1310" s="56"/>
      <c r="J1310" s="57">
        <f>SUMIFS(техфайл!$H$7:$H$4325,техфайл!$D$7:$D$4325,F1310,техфайл!$E$7:$E$4325,G1310,техфайл!$F$7:$F$4325,H1310,техфайл!$A$7:$A$4325,A1310)</f>
        <v>0</v>
      </c>
      <c r="K1310" s="57"/>
      <c r="L1310" s="56">
        <v>213</v>
      </c>
      <c r="M1310" s="89" t="s">
        <v>173</v>
      </c>
      <c r="N1310" s="57">
        <f>SUMIFS(техфайл!$H$7:$H$4325,техфайл!$D$7:$D$4325,F1310,техфайл!$E$7:$E$4325,G1310,техфайл!$F$7:$F$4325,H1310,техфайл!$G$7:$G$4325,L1310,техфайл!$A$7:$A$4325,A1310,техфайл!$K$7:$K$4325,M1310)</f>
        <v>0</v>
      </c>
      <c r="O1310" s="43"/>
      <c r="P1310" s="56" t="str">
        <f t="shared" si="114"/>
        <v>906070214000R3030</v>
      </c>
    </row>
    <row r="1311" spans="1:16" hidden="1" x14ac:dyDescent="0.3">
      <c r="A1311" s="82">
        <v>25710702</v>
      </c>
      <c r="B1311" s="191"/>
      <c r="C1311" s="191"/>
      <c r="D1311" s="191"/>
      <c r="E1311" s="44">
        <v>906</v>
      </c>
      <c r="F1311" s="44" t="s">
        <v>145</v>
      </c>
      <c r="G1311" s="62" t="s">
        <v>685</v>
      </c>
      <c r="H1311" s="56">
        <v>612</v>
      </c>
      <c r="I1311" s="56"/>
      <c r="J1311" s="57">
        <f>SUMIFS(техфайл!$H$7:$H$4325,техфайл!$D$7:$D$4325,F1311,техфайл!$E$7:$E$4325,G1311,техфайл!$F$7:$F$4325,H1311,техфайл!$A$7:$A$4325,A1311)</f>
        <v>0</v>
      </c>
      <c r="K1311" s="57"/>
      <c r="L1311" s="56">
        <v>221</v>
      </c>
      <c r="M1311" s="89" t="s">
        <v>131</v>
      </c>
      <c r="N1311" s="57">
        <f>SUMIFS(техфайл!$H$7:$H$4325,техфайл!$D$7:$D$4325,F1311,техфайл!$E$7:$E$4325,G1311,техфайл!$F$7:$F$4325,H1311,техфайл!$G$7:$G$4325,L1311,техфайл!$A$7:$A$4325,A1311,техфайл!$K$7:$K$4325,M1311)</f>
        <v>0</v>
      </c>
      <c r="O1311" s="43"/>
      <c r="P1311" s="56" t="str">
        <f t="shared" si="113"/>
        <v>906070214000R0500612</v>
      </c>
    </row>
    <row r="1312" spans="1:16" hidden="1" x14ac:dyDescent="0.3">
      <c r="A1312" s="82">
        <v>25710702</v>
      </c>
      <c r="B1312" s="191"/>
      <c r="C1312" s="191"/>
      <c r="D1312" s="191"/>
      <c r="E1312" s="44">
        <v>906</v>
      </c>
      <c r="F1312" s="44" t="s">
        <v>145</v>
      </c>
      <c r="G1312" s="62" t="s">
        <v>685</v>
      </c>
      <c r="H1312" s="56"/>
      <c r="I1312" s="56"/>
      <c r="J1312" s="57">
        <f>SUMIFS(техфайл!$H$7:$H$4325,техфайл!$D$7:$D$4325,F1312,техфайл!$E$7:$E$4325,G1312,техфайл!$F$7:$F$4325,H1312,техфайл!$A$7:$A$4325,A1312)</f>
        <v>0</v>
      </c>
      <c r="K1312" s="57"/>
      <c r="L1312" s="56">
        <v>223</v>
      </c>
      <c r="M1312" s="89" t="s">
        <v>132</v>
      </c>
      <c r="N1312" s="57">
        <f>SUMIFS(техфайл!$H$7:$H$4325,техфайл!$D$7:$D$4325,F1312,техфайл!$E$7:$E$4325,G1312,техфайл!$F$7:$F$4325,H1312,техфайл!$G$7:$G$4325,L1312,техфайл!$A$7:$A$4325,A1312,техфайл!$K$7:$K$4325,M1312)</f>
        <v>0</v>
      </c>
      <c r="O1312" s="43"/>
      <c r="P1312" s="56" t="str">
        <f t="shared" si="113"/>
        <v>906070214000R0500</v>
      </c>
    </row>
    <row r="1313" spans="1:16" hidden="1" x14ac:dyDescent="0.3">
      <c r="A1313" s="82">
        <v>25710702</v>
      </c>
      <c r="B1313" s="191"/>
      <c r="C1313" s="191"/>
      <c r="D1313" s="191"/>
      <c r="E1313" s="44">
        <v>906</v>
      </c>
      <c r="F1313" s="44" t="s">
        <v>145</v>
      </c>
      <c r="G1313" s="62">
        <v>1400023220</v>
      </c>
      <c r="H1313" s="56">
        <v>244</v>
      </c>
      <c r="I1313" s="56"/>
      <c r="J1313" s="57"/>
      <c r="K1313" s="57"/>
      <c r="L1313" s="56">
        <v>223</v>
      </c>
      <c r="M1313" s="89" t="s">
        <v>133</v>
      </c>
      <c r="N1313" s="57">
        <f>SUMIFS(техфайл!$H$7:$H$4325,техфайл!$D$7:$D$4325,F1313,техфайл!$E$7:$E$4325,G1313,техфайл!$F$7:$F$4325,H1313,техфайл!$G$7:$G$4325,L1313,техфайл!$A$7:$A$4325,A1313,техфайл!$K$7:$K$4325,M1313)</f>
        <v>0</v>
      </c>
      <c r="O1313" s="43"/>
      <c r="P1313" s="56" t="str">
        <f t="shared" si="113"/>
        <v>90607021400023220244</v>
      </c>
    </row>
    <row r="1314" spans="1:16" hidden="1" x14ac:dyDescent="0.3">
      <c r="A1314" s="82">
        <v>25710702</v>
      </c>
      <c r="B1314" s="191"/>
      <c r="C1314" s="191"/>
      <c r="D1314" s="191"/>
      <c r="E1314" s="44">
        <v>906</v>
      </c>
      <c r="F1314" s="44" t="s">
        <v>145</v>
      </c>
      <c r="G1314" s="62">
        <v>1400023220</v>
      </c>
      <c r="H1314" s="56">
        <v>247</v>
      </c>
      <c r="I1314" s="56"/>
      <c r="J1314" s="57"/>
      <c r="K1314" s="57"/>
      <c r="L1314" s="56">
        <v>223</v>
      </c>
      <c r="M1314" s="89" t="s">
        <v>134</v>
      </c>
      <c r="N1314" s="57">
        <f>SUMIFS(техфайл!$H$7:$H$4325,техфайл!$D$7:$D$4325,F1314,техфайл!$E$7:$E$4325,G1314,техфайл!$F$7:$F$4325,H1314,техфайл!$G$7:$G$4325,L1314,техфайл!$A$7:$A$4325,A1314,техфайл!$K$7:$K$4325,M1314)</f>
        <v>0</v>
      </c>
      <c r="O1314" s="43"/>
      <c r="P1314" s="56" t="str">
        <f t="shared" si="113"/>
        <v>90607021400023220247</v>
      </c>
    </row>
    <row r="1315" spans="1:16" hidden="1" x14ac:dyDescent="0.3">
      <c r="A1315" s="82">
        <v>25710702</v>
      </c>
      <c r="B1315" s="191"/>
      <c r="C1315" s="191"/>
      <c r="D1315" s="191"/>
      <c r="E1315" s="44">
        <v>906</v>
      </c>
      <c r="F1315" s="44" t="s">
        <v>145</v>
      </c>
      <c r="G1315" s="62">
        <v>1400023220</v>
      </c>
      <c r="H1315" s="56">
        <v>247</v>
      </c>
      <c r="I1315" s="56"/>
      <c r="J1315" s="57"/>
      <c r="K1315" s="57"/>
      <c r="L1315" s="56">
        <v>223</v>
      </c>
      <c r="M1315" s="89" t="s">
        <v>135</v>
      </c>
      <c r="N1315" s="57">
        <f>SUMIFS(техфайл!$H$7:$H$4325,техфайл!$D$7:$D$4325,F1315,техфайл!$E$7:$E$4325,G1315,техфайл!$F$7:$F$4325,H1315,техфайл!$G$7:$G$4325,L1315,техфайл!$A$7:$A$4325,A1315,техфайл!$K$7:$K$4325,M1315)</f>
        <v>0</v>
      </c>
      <c r="O1315" s="43"/>
      <c r="P1315" s="56" t="str">
        <f t="shared" si="113"/>
        <v>90607021400023220247</v>
      </c>
    </row>
    <row r="1316" spans="1:16" hidden="1" x14ac:dyDescent="0.3">
      <c r="A1316" s="82">
        <v>25710702</v>
      </c>
      <c r="B1316" s="191"/>
      <c r="C1316" s="191"/>
      <c r="D1316" s="191"/>
      <c r="E1316" s="44">
        <v>906</v>
      </c>
      <c r="F1316" s="44" t="s">
        <v>145</v>
      </c>
      <c r="G1316" s="62">
        <v>1400023220</v>
      </c>
      <c r="H1316" s="56">
        <v>244</v>
      </c>
      <c r="I1316" s="56"/>
      <c r="J1316" s="57"/>
      <c r="K1316" s="57"/>
      <c r="L1316" s="56">
        <v>225</v>
      </c>
      <c r="M1316" s="89" t="s">
        <v>131</v>
      </c>
      <c r="N1316" s="57">
        <f>SUMIFS(техфайл!$H$7:$H$4325,техфайл!$D$7:$D$4325,F1316,техфайл!$E$7:$E$4325,G1316,техфайл!$F$7:$F$4325,H1316,техфайл!$G$7:$G$4325,L1316,техфайл!$A$7:$A$4325,A1316,техфайл!$K$7:$K$4325,M1316)</f>
        <v>0</v>
      </c>
      <c r="O1316" s="43"/>
      <c r="P1316" s="56" t="str">
        <f t="shared" si="113"/>
        <v>90607021400023220244</v>
      </c>
    </row>
    <row r="1317" spans="1:16" hidden="1" x14ac:dyDescent="0.3">
      <c r="A1317" s="82">
        <v>25710702</v>
      </c>
      <c r="B1317" s="191"/>
      <c r="C1317" s="191"/>
      <c r="D1317" s="191"/>
      <c r="E1317" s="44">
        <v>906</v>
      </c>
      <c r="F1317" s="44" t="s">
        <v>145</v>
      </c>
      <c r="G1317" s="62">
        <v>1400023220</v>
      </c>
      <c r="H1317" s="56">
        <v>244</v>
      </c>
      <c r="I1317" s="56"/>
      <c r="J1317" s="57"/>
      <c r="K1317" s="57"/>
      <c r="L1317" s="56">
        <v>226</v>
      </c>
      <c r="M1317" s="89" t="s">
        <v>137</v>
      </c>
      <c r="N1317" s="57">
        <f>SUMIFS(техфайл!$H$7:$H$4325,техфайл!$D$7:$D$4325,F1317,техфайл!$E$7:$E$4325,G1317,техфайл!$F$7:$F$4325,H1317,техфайл!$G$7:$G$4325,L1317,техфайл!$A$7:$A$4325,A1317,техфайл!$K$7:$K$4325,M1317)</f>
        <v>0</v>
      </c>
      <c r="O1317" s="43"/>
      <c r="P1317" s="56" t="str">
        <f t="shared" si="113"/>
        <v>90607021400023220244</v>
      </c>
    </row>
    <row r="1318" spans="1:16" hidden="1" x14ac:dyDescent="0.3">
      <c r="A1318" s="82">
        <v>25710702</v>
      </c>
      <c r="B1318" s="191"/>
      <c r="C1318" s="191"/>
      <c r="D1318" s="191"/>
      <c r="E1318" s="44">
        <v>906</v>
      </c>
      <c r="F1318" s="44" t="s">
        <v>145</v>
      </c>
      <c r="G1318" s="62">
        <v>1400023220</v>
      </c>
      <c r="H1318" s="56">
        <v>244</v>
      </c>
      <c r="I1318" s="56"/>
      <c r="J1318" s="57"/>
      <c r="K1318" s="57"/>
      <c r="L1318" s="56">
        <v>226</v>
      </c>
      <c r="M1318" s="89" t="s">
        <v>131</v>
      </c>
      <c r="N1318" s="57">
        <f>SUMIFS(техфайл!$H$7:$H$4325,техфайл!$D$7:$D$4325,F1318,техфайл!$E$7:$E$4325,G1318,техфайл!$F$7:$F$4325,H1318,техфайл!$G$7:$G$4325,L1318,техфайл!$A$7:$A$4325,A1318,техфайл!$K$7:$K$4325,M1318)</f>
        <v>0</v>
      </c>
      <c r="O1318" s="43"/>
      <c r="P1318" s="56" t="str">
        <f t="shared" si="113"/>
        <v>90607021400023220244</v>
      </c>
    </row>
    <row r="1319" spans="1:16" hidden="1" x14ac:dyDescent="0.3">
      <c r="A1319" s="82">
        <v>25710702</v>
      </c>
      <c r="B1319" s="191"/>
      <c r="C1319" s="191"/>
      <c r="D1319" s="191"/>
      <c r="E1319" s="44">
        <v>906</v>
      </c>
      <c r="F1319" s="44" t="s">
        <v>145</v>
      </c>
      <c r="G1319" s="62">
        <v>1400023220</v>
      </c>
      <c r="H1319" s="56">
        <v>244</v>
      </c>
      <c r="I1319" s="56"/>
      <c r="J1319" s="57"/>
      <c r="K1319" s="57"/>
      <c r="L1319" s="56">
        <v>310</v>
      </c>
      <c r="M1319" s="89" t="s">
        <v>136</v>
      </c>
      <c r="N1319" s="57">
        <f>SUMIFS(техфайл!$H$7:$H$4325,техфайл!$D$7:$D$4325,F1319,техфайл!$E$7:$E$4325,G1319,техфайл!$F$7:$F$4325,H1319,техфайл!$G$7:$G$4325,L1319,техфайл!$A$7:$A$4325,A1319,техфайл!$K$7:$K$4325,M1319)</f>
        <v>0</v>
      </c>
      <c r="O1319" s="43"/>
      <c r="P1319" s="56" t="str">
        <f t="shared" si="113"/>
        <v>90607021400023220244</v>
      </c>
    </row>
    <row r="1320" spans="1:16" hidden="1" x14ac:dyDescent="0.3">
      <c r="A1320" s="82">
        <v>25710702</v>
      </c>
      <c r="B1320" s="191"/>
      <c r="C1320" s="191"/>
      <c r="D1320" s="191"/>
      <c r="E1320" s="44">
        <v>906</v>
      </c>
      <c r="F1320" s="44" t="s">
        <v>145</v>
      </c>
      <c r="G1320" s="62">
        <v>1400023220</v>
      </c>
      <c r="H1320" s="56">
        <v>244</v>
      </c>
      <c r="I1320" s="56"/>
      <c r="J1320" s="57"/>
      <c r="K1320" s="57"/>
      <c r="L1320" s="56">
        <v>342</v>
      </c>
      <c r="M1320" s="89">
        <v>2230</v>
      </c>
      <c r="N1320" s="57">
        <f>SUMIFS(техфайл!$H$7:$H$4325,техфайл!$D$7:$D$4325,F1320,техфайл!$E$7:$E$4325,G1320,техфайл!$F$7:$F$4325,H1320,техфайл!$G$7:$G$4325,L1320,техфайл!$A$7:$A$4325,A1320,техфайл!$K$7:$K$4325,M1320)</f>
        <v>0</v>
      </c>
      <c r="O1320" s="43"/>
      <c r="P1320" s="56" t="str">
        <f t="shared" ref="P1320" si="115">E1320&amp;F1320&amp;SUBSTITUTE(G1320," ","")&amp;H1320</f>
        <v>90607021400023220244</v>
      </c>
    </row>
    <row r="1321" spans="1:16" hidden="1" x14ac:dyDescent="0.3">
      <c r="A1321" s="82">
        <v>25710702</v>
      </c>
      <c r="B1321" s="191"/>
      <c r="C1321" s="191"/>
      <c r="D1321" s="191"/>
      <c r="E1321" s="44">
        <v>906</v>
      </c>
      <c r="F1321" s="44" t="s">
        <v>145</v>
      </c>
      <c r="G1321" s="62" t="s">
        <v>684</v>
      </c>
      <c r="H1321" s="56">
        <v>244</v>
      </c>
      <c r="I1321" s="56"/>
      <c r="J1321" s="57">
        <f>SUMIFS(техфайл!$H$7:$H$4325,техфайл!$D$7:$D$4325,F1321,техфайл!$E$7:$E$4325,G1321,техфайл!$F$7:$F$4325,H1321,техфайл!$A$7:$A$4325,A1321)</f>
        <v>0</v>
      </c>
      <c r="K1321" s="57"/>
      <c r="L1321" s="56">
        <v>342</v>
      </c>
      <c r="M1321" s="89">
        <v>2230</v>
      </c>
      <c r="N1321" s="57">
        <f>SUMIFS(техфайл!$H$7:$H$4325,техфайл!$D$7:$D$4325,F1321,техфайл!$E$7:$E$4325,G1321,техфайл!$F$7:$F$4325,H1321,техфайл!$G$7:$G$4325,L1321,техфайл!$A$7:$A$4325,A1321,техфайл!$K$7:$K$4325,M1321)</f>
        <v>0</v>
      </c>
      <c r="O1321" s="43"/>
      <c r="P1321" s="56" t="str">
        <f t="shared" si="113"/>
        <v>906070214000R3040244</v>
      </c>
    </row>
    <row r="1322" spans="1:16" hidden="1" x14ac:dyDescent="0.3">
      <c r="A1322" s="82">
        <v>25710702</v>
      </c>
      <c r="B1322" s="191"/>
      <c r="C1322" s="191"/>
      <c r="D1322" s="191"/>
      <c r="E1322" s="44">
        <v>906</v>
      </c>
      <c r="F1322" s="44" t="s">
        <v>145</v>
      </c>
      <c r="G1322" s="62">
        <v>1400023220</v>
      </c>
      <c r="H1322" s="56">
        <v>244</v>
      </c>
      <c r="I1322" s="56"/>
      <c r="J1322" s="57"/>
      <c r="K1322" s="57"/>
      <c r="L1322" s="56">
        <v>344</v>
      </c>
      <c r="M1322" s="89" t="s">
        <v>136</v>
      </c>
      <c r="N1322" s="57">
        <f>SUMIFS(техфайл!$H$7:$H$4325,техфайл!$D$7:$D$4325,F1322,техфайл!$E$7:$E$4325,G1322,техфайл!$F$7:$F$4325,H1322,техфайл!$G$7:$G$4325,L1322,техфайл!$A$7:$A$4325,A1322,техфайл!$K$7:$K$4325,M1322)</f>
        <v>0</v>
      </c>
      <c r="O1322" s="43"/>
      <c r="P1322" s="56" t="str">
        <f t="shared" si="113"/>
        <v>90607021400023220244</v>
      </c>
    </row>
    <row r="1323" spans="1:16" hidden="1" x14ac:dyDescent="0.3">
      <c r="A1323" s="82">
        <v>25710702</v>
      </c>
      <c r="B1323" s="191"/>
      <c r="C1323" s="191"/>
      <c r="D1323" s="191"/>
      <c r="E1323" s="44">
        <v>906</v>
      </c>
      <c r="F1323" s="44" t="s">
        <v>145</v>
      </c>
      <c r="G1323" s="62">
        <v>1400023220</v>
      </c>
      <c r="H1323" s="56">
        <v>244</v>
      </c>
      <c r="I1323" s="56"/>
      <c r="J1323" s="57"/>
      <c r="K1323" s="57"/>
      <c r="L1323" s="56">
        <v>346</v>
      </c>
      <c r="M1323" s="89" t="s">
        <v>136</v>
      </c>
      <c r="N1323" s="57">
        <f>SUMIFS(техфайл!$H$7:$H$4325,техфайл!$D$7:$D$4325,F1323,техфайл!$E$7:$E$4325,G1323,техфайл!$F$7:$F$4325,H1323,техфайл!$G$7:$G$4325,L1323,техфайл!$A$7:$A$4325,A1323,техфайл!$K$7:$K$4325,M1323)</f>
        <v>0</v>
      </c>
      <c r="O1323" s="43"/>
      <c r="P1323" s="56" t="str">
        <f t="shared" si="113"/>
        <v>90607021400023220244</v>
      </c>
    </row>
    <row r="1324" spans="1:16" hidden="1" x14ac:dyDescent="0.3">
      <c r="A1324" s="82">
        <v>25710702</v>
      </c>
      <c r="B1324" s="191"/>
      <c r="C1324" s="191"/>
      <c r="D1324" s="191"/>
      <c r="E1324" s="44">
        <v>906</v>
      </c>
      <c r="F1324" s="44" t="s">
        <v>145</v>
      </c>
      <c r="G1324" s="62">
        <v>1400023220</v>
      </c>
      <c r="H1324" s="56">
        <v>851</v>
      </c>
      <c r="I1324" s="56"/>
      <c r="J1324" s="57">
        <f>SUMIFS(техфайл!$H$7:$H$4325,техфайл!$D$7:$D$4325,F1324,техфайл!$E$7:$E$4325,G1324,техфайл!$F$7:$F$4325,H1324,техфайл!$A$7:$A$4325,A1324)</f>
        <v>0</v>
      </c>
      <c r="K1324" s="57"/>
      <c r="L1324" s="56">
        <v>291</v>
      </c>
      <c r="M1324" s="89" t="s">
        <v>138</v>
      </c>
      <c r="N1324" s="57">
        <f>SUMIFS(техфайл!$H$7:$H$4325,техфайл!$D$7:$D$4325,F1324,техфайл!$E$7:$E$4325,G1324,техфайл!$F$7:$F$4325,H1324,техфайл!$G$7:$G$4325,L1324,техфайл!$A$7:$A$4325,A1324,техфайл!$K$7:$K$4325,M1324)</f>
        <v>0</v>
      </c>
      <c r="O1324" s="43"/>
      <c r="P1324" s="56" t="str">
        <f t="shared" si="113"/>
        <v>90607021400023220851</v>
      </c>
    </row>
    <row r="1325" spans="1:16" hidden="1" x14ac:dyDescent="0.3">
      <c r="A1325" s="82">
        <v>25710702</v>
      </c>
      <c r="B1325" s="191"/>
      <c r="C1325" s="191"/>
      <c r="D1325" s="191"/>
      <c r="E1325" s="44">
        <v>906</v>
      </c>
      <c r="F1325" s="44" t="s">
        <v>174</v>
      </c>
      <c r="G1325" s="62">
        <v>1400005000</v>
      </c>
      <c r="H1325" s="56">
        <v>112</v>
      </c>
      <c r="I1325" s="56"/>
      <c r="J1325" s="57">
        <f>SUMIFS(техфайл!$H$7:$H$4325,техфайл!$D$7:$D$4325,F1325,техфайл!$E$7:$E$4325,G1325,техфайл!$F$7:$F$4325,H1325,техфайл!$A$7:$A$4325,A1325)</f>
        <v>0</v>
      </c>
      <c r="K1325" s="57"/>
      <c r="L1325" s="56">
        <v>212</v>
      </c>
      <c r="M1325" s="89" t="s">
        <v>175</v>
      </c>
      <c r="N1325" s="57">
        <f>SUMIFS(техфайл!$H$7:$H$4325,техфайл!$D$7:$D$4325,F1325,техфайл!$E$7:$E$4325,G1325,техфайл!$F$7:$F$4325,H1325,техфайл!$G$7:$G$4325,L1325,техфайл!$A$7:$A$4325,A1325,техфайл!$K$7:$K$4325,M1325)</f>
        <v>0</v>
      </c>
      <c r="O1325" s="43"/>
      <c r="P1325" s="56" t="str">
        <f t="shared" si="113"/>
        <v>90607051400005000112</v>
      </c>
    </row>
    <row r="1326" spans="1:16" hidden="1" x14ac:dyDescent="0.3">
      <c r="A1326" s="82">
        <v>25710702</v>
      </c>
      <c r="B1326" s="192"/>
      <c r="C1326" s="192"/>
      <c r="D1326" s="192"/>
      <c r="E1326" s="44">
        <v>906</v>
      </c>
      <c r="F1326" s="44" t="s">
        <v>174</v>
      </c>
      <c r="G1326" s="62">
        <v>1400005000</v>
      </c>
      <c r="H1326" s="56">
        <v>244</v>
      </c>
      <c r="I1326" s="56"/>
      <c r="J1326" s="57">
        <f>SUMIFS(техфайл!$H$7:$H$4325,техфайл!$D$7:$D$4325,F1326,техфайл!$E$7:$E$4325,G1326,техфайл!$F$7:$F$4325,H1326,техфайл!$A$7:$A$4325,A1326)</f>
        <v>0</v>
      </c>
      <c r="K1326" s="57"/>
      <c r="L1326" s="56">
        <v>226</v>
      </c>
      <c r="M1326" s="89" t="s">
        <v>175</v>
      </c>
      <c r="N1326" s="57">
        <f>SUMIFS(техфайл!$H$7:$H$4325,техфайл!$D$7:$D$4325,F1326,техфайл!$E$7:$E$4325,G1326,техфайл!$F$7:$F$4325,H1326,техфайл!$G$7:$G$4325,L1326,техфайл!$A$7:$A$4325,A1326,техфайл!$K$7:$K$4325,M1326)</f>
        <v>0</v>
      </c>
      <c r="O1326" s="43"/>
      <c r="P1326" s="56" t="str">
        <f t="shared" si="113"/>
        <v>90607051400005000244</v>
      </c>
    </row>
    <row r="1327" spans="1:16" ht="18.75" customHeight="1" x14ac:dyDescent="0.3">
      <c r="A1327" s="82">
        <v>26287737</v>
      </c>
      <c r="B1327" s="202" t="s">
        <v>653</v>
      </c>
      <c r="C1327" s="190">
        <v>676</v>
      </c>
      <c r="D1327" s="190" t="str">
        <f>VLOOKUP($A1327, Учреждения!$B$4:$F$292, 3, FALSE)</f>
        <v xml:space="preserve"> ГБОУ "ШКОЛА № 31 ИМЕНИ СВЯТОГО ПРОКОПИЯ Г.О. ГОРЛОВКА"</v>
      </c>
      <c r="E1327" s="81" t="s">
        <v>140</v>
      </c>
      <c r="F1327" s="81" t="s">
        <v>140</v>
      </c>
      <c r="G1327" s="81" t="s">
        <v>140</v>
      </c>
      <c r="H1327" s="81" t="s">
        <v>140</v>
      </c>
      <c r="I1327" s="81" t="s">
        <v>140</v>
      </c>
      <c r="J1327" s="81" t="s">
        <v>140</v>
      </c>
      <c r="K1327" s="80">
        <f>SUM(J1328:J1347)</f>
        <v>58110</v>
      </c>
      <c r="L1327" s="56"/>
      <c r="M1327" s="89"/>
      <c r="N1327" s="57"/>
      <c r="O1327" s="43"/>
      <c r="P1327" s="85"/>
    </row>
    <row r="1328" spans="1:16" ht="18.75" hidden="1" customHeight="1" x14ac:dyDescent="0.3">
      <c r="A1328" s="82">
        <v>26287737</v>
      </c>
      <c r="B1328" s="203"/>
      <c r="C1328" s="191"/>
      <c r="D1328" s="191"/>
      <c r="E1328" s="44">
        <v>906</v>
      </c>
      <c r="F1328" s="44" t="s">
        <v>145</v>
      </c>
      <c r="G1328" s="62">
        <v>1400023220</v>
      </c>
      <c r="H1328" s="56">
        <v>612</v>
      </c>
      <c r="I1328" s="56"/>
      <c r="J1328" s="57">
        <f>SUMIFS(техфайл!$H$7:$H$4325,техфайл!$D$7:$D$4325,F1328,техфайл!$E$7:$E$4325,G1328,техфайл!$F$7:$F$4325,H1328,техфайл!$A$7:$A$4325,A1328)</f>
        <v>0</v>
      </c>
      <c r="K1328" s="57"/>
      <c r="L1328" s="56">
        <v>211</v>
      </c>
      <c r="M1328" s="89" t="s">
        <v>172</v>
      </c>
      <c r="N1328" s="57">
        <f>SUMIFS(техфайл!$H$7:$H$4325,техфайл!$D$7:$D$4325,F1328,техфайл!$E$7:$E$4325,G1328,техфайл!$F$7:$F$4325,H1328,техфайл!$G$7:$G$4325,L1328,техфайл!$A$7:$A$4325,A1328,техфайл!$K$7:$K$4325,M1328)+SUMIFS(техфайл!$H$7:$H$4325,техфайл!$D$7:$D$4325,F1328,техфайл!$E$7:$E$4325,G1328,техфайл!$F$7:$F$4325,H1328,техфайл!$G$7:$G$4325,266,техфайл!$A$7:$A$4325,A1328,техфайл!$K$7:$K$4325,M1328)</f>
        <v>0</v>
      </c>
      <c r="O1328" s="43"/>
      <c r="P1328" s="56" t="str">
        <f t="shared" ref="P1328:P1347" si="116">E1328&amp;F1328&amp;SUBSTITUTE(G1328," ","")&amp;H1328</f>
        <v>90607021400023220612</v>
      </c>
    </row>
    <row r="1329" spans="1:16" x14ac:dyDescent="0.3">
      <c r="A1329" s="82">
        <v>26287737</v>
      </c>
      <c r="B1329" s="203"/>
      <c r="C1329" s="191"/>
      <c r="D1329" s="191"/>
      <c r="E1329" s="44">
        <v>906</v>
      </c>
      <c r="F1329" s="44" t="s">
        <v>145</v>
      </c>
      <c r="G1329" s="62" t="s">
        <v>684</v>
      </c>
      <c r="H1329" s="56">
        <v>612</v>
      </c>
      <c r="I1329" s="56"/>
      <c r="J1329" s="57">
        <f>SUMIFS(техфайл!$H$7:$H$4325,техфайл!$D$7:$D$4325,F1329,техфайл!$E$7:$E$4325,G1329,техфайл!$F$7:$F$4325,H1329,техфайл!$A$7:$A$4325,A1329)</f>
        <v>58110</v>
      </c>
      <c r="K1329" s="57"/>
      <c r="L1329" s="56">
        <v>213</v>
      </c>
      <c r="M1329" s="89" t="s">
        <v>173</v>
      </c>
      <c r="N1329" s="57">
        <f>SUMIFS(техфайл!$H$7:$H$4325,техфайл!$D$7:$D$4325,F1329,техфайл!$E$7:$E$4325,G1329,техфайл!$F$7:$F$4325,H1329,техфайл!$G$7:$G$4325,L1329,техфайл!$A$7:$A$4325,A1329,техфайл!$K$7:$K$4325,M1329)</f>
        <v>0</v>
      </c>
      <c r="O1329" s="43"/>
      <c r="P1329" s="56" t="str">
        <f t="shared" si="116"/>
        <v>906070214000R3040612</v>
      </c>
    </row>
    <row r="1330" spans="1:16" ht="18.75" hidden="1" customHeight="1" x14ac:dyDescent="0.3">
      <c r="A1330" s="82">
        <v>26287737</v>
      </c>
      <c r="B1330" s="203"/>
      <c r="C1330" s="191"/>
      <c r="D1330" s="191"/>
      <c r="E1330" s="44">
        <v>906</v>
      </c>
      <c r="F1330" s="44" t="s">
        <v>145</v>
      </c>
      <c r="G1330" s="62" t="s">
        <v>683</v>
      </c>
      <c r="H1330" s="56">
        <v>612</v>
      </c>
      <c r="I1330" s="56"/>
      <c r="J1330" s="57">
        <f>SUMIFS(техфайл!$H$7:$H$4325,техфайл!$D$7:$D$4325,F1330,техфайл!$E$7:$E$4325,G1330,техфайл!$F$7:$F$4325,H1330,техфайл!$A$7:$A$4325,A1330)</f>
        <v>0</v>
      </c>
      <c r="K1330" s="57"/>
      <c r="L1330" s="56">
        <v>211</v>
      </c>
      <c r="M1330" s="89" t="s">
        <v>172</v>
      </c>
      <c r="N1330" s="57">
        <f>SUMIFS(техфайл!$H$7:$H$4325,техфайл!$D$7:$D$4325,F1330,техфайл!$E$7:$E$4325,G1330,техфайл!$F$7:$F$4325,H1330,техфайл!$G$7:$G$4325,L1330,техфайл!$A$7:$A$4325,A1330,техфайл!$K$7:$K$4325,M1330)+SUMIFS(техфайл!$H$7:$H$4325,техфайл!$D$7:$D$4325,F1330,техфайл!$E$7:$E$4325,G1330,техфайл!$F$7:$F$4325,H1330,техфайл!$G$7:$G$4325,266,техфайл!$A$7:$A$4325,A1330,техфайл!$K$7:$K$4325,M1330)</f>
        <v>0</v>
      </c>
      <c r="O1330" s="43"/>
      <c r="P1330" s="56" t="str">
        <f t="shared" ref="P1330:P1331" si="117">E1330&amp;F1330&amp;SUBSTITUTE(G1330," ","")&amp;H1330</f>
        <v>906070214000R3030612</v>
      </c>
    </row>
    <row r="1331" spans="1:16" hidden="1" x14ac:dyDescent="0.3">
      <c r="A1331" s="82">
        <v>26287737</v>
      </c>
      <c r="B1331" s="203"/>
      <c r="C1331" s="191"/>
      <c r="D1331" s="191"/>
      <c r="E1331" s="44">
        <v>906</v>
      </c>
      <c r="F1331" s="44" t="s">
        <v>145</v>
      </c>
      <c r="G1331" s="62" t="s">
        <v>683</v>
      </c>
      <c r="H1331" s="56"/>
      <c r="I1331" s="56"/>
      <c r="J1331" s="57">
        <f>SUMIFS(техфайл!$H$7:$H$4325,техфайл!$D$7:$D$4325,F1331,техфайл!$E$7:$E$4325,G1331,техфайл!$F$7:$F$4325,H1331,техфайл!$A$7:$A$4325,A1331)</f>
        <v>0</v>
      </c>
      <c r="K1331" s="57"/>
      <c r="L1331" s="56">
        <v>213</v>
      </c>
      <c r="M1331" s="89" t="s">
        <v>173</v>
      </c>
      <c r="N1331" s="57">
        <f>SUMIFS(техфайл!$H$7:$H$4325,техфайл!$D$7:$D$4325,F1331,техфайл!$E$7:$E$4325,G1331,техфайл!$F$7:$F$4325,H1331,техфайл!$G$7:$G$4325,L1331,техфайл!$A$7:$A$4325,A1331,техфайл!$K$7:$K$4325,M1331)</f>
        <v>0</v>
      </c>
      <c r="O1331" s="43"/>
      <c r="P1331" s="56" t="str">
        <f t="shared" si="117"/>
        <v>906070214000R3030</v>
      </c>
    </row>
    <row r="1332" spans="1:16" hidden="1" x14ac:dyDescent="0.3">
      <c r="A1332" s="82">
        <v>26287737</v>
      </c>
      <c r="B1332" s="203"/>
      <c r="C1332" s="191"/>
      <c r="D1332" s="191"/>
      <c r="E1332" s="44">
        <v>906</v>
      </c>
      <c r="F1332" s="44" t="s">
        <v>145</v>
      </c>
      <c r="G1332" s="62" t="s">
        <v>685</v>
      </c>
      <c r="H1332" s="56">
        <v>612</v>
      </c>
      <c r="I1332" s="56"/>
      <c r="J1332" s="57">
        <f>SUMIFS(техфайл!$H$7:$H$4325,техфайл!$D$7:$D$4325,F1332,техфайл!$E$7:$E$4325,G1332,техфайл!$F$7:$F$4325,H1332,техфайл!$A$7:$A$4325,A1332)</f>
        <v>0</v>
      </c>
      <c r="K1332" s="57"/>
      <c r="L1332" s="56">
        <v>221</v>
      </c>
      <c r="M1332" s="89" t="s">
        <v>131</v>
      </c>
      <c r="N1332" s="57">
        <f>SUMIFS(техфайл!$H$7:$H$4325,техфайл!$D$7:$D$4325,F1332,техфайл!$E$7:$E$4325,G1332,техфайл!$F$7:$F$4325,H1332,техфайл!$G$7:$G$4325,L1332,техфайл!$A$7:$A$4325,A1332,техфайл!$K$7:$K$4325,M1332)</f>
        <v>0</v>
      </c>
      <c r="O1332" s="43"/>
      <c r="P1332" s="56" t="str">
        <f t="shared" si="116"/>
        <v>906070214000R0500612</v>
      </c>
    </row>
    <row r="1333" spans="1:16" hidden="1" x14ac:dyDescent="0.3">
      <c r="A1333" s="82">
        <v>26287737</v>
      </c>
      <c r="B1333" s="203"/>
      <c r="C1333" s="191"/>
      <c r="D1333" s="191"/>
      <c r="E1333" s="44">
        <v>906</v>
      </c>
      <c r="F1333" s="44" t="s">
        <v>145</v>
      </c>
      <c r="G1333" s="62" t="s">
        <v>685</v>
      </c>
      <c r="H1333" s="56"/>
      <c r="I1333" s="56"/>
      <c r="J1333" s="57">
        <f>SUMIFS(техфайл!$H$7:$H$4325,техфайл!$D$7:$D$4325,F1333,техфайл!$E$7:$E$4325,G1333,техфайл!$F$7:$F$4325,H1333,техфайл!$A$7:$A$4325,A1333)</f>
        <v>0</v>
      </c>
      <c r="K1333" s="57"/>
      <c r="L1333" s="56">
        <v>223</v>
      </c>
      <c r="M1333" s="89" t="s">
        <v>132</v>
      </c>
      <c r="N1333" s="57">
        <f>SUMIFS(техфайл!$H$7:$H$4325,техфайл!$D$7:$D$4325,F1333,техфайл!$E$7:$E$4325,G1333,техфайл!$F$7:$F$4325,H1333,техфайл!$G$7:$G$4325,L1333,техфайл!$A$7:$A$4325,A1333,техфайл!$K$7:$K$4325,M1333)</f>
        <v>0</v>
      </c>
      <c r="O1333" s="43"/>
      <c r="P1333" s="56" t="str">
        <f t="shared" si="116"/>
        <v>906070214000R0500</v>
      </c>
    </row>
    <row r="1334" spans="1:16" hidden="1" x14ac:dyDescent="0.3">
      <c r="A1334" s="82">
        <v>26287737</v>
      </c>
      <c r="B1334" s="203"/>
      <c r="C1334" s="191"/>
      <c r="D1334" s="191"/>
      <c r="E1334" s="44">
        <v>906</v>
      </c>
      <c r="F1334" s="44" t="s">
        <v>145</v>
      </c>
      <c r="G1334" s="62">
        <v>1400023220</v>
      </c>
      <c r="H1334" s="56">
        <v>244</v>
      </c>
      <c r="I1334" s="56"/>
      <c r="J1334" s="57"/>
      <c r="K1334" s="57"/>
      <c r="L1334" s="56">
        <v>223</v>
      </c>
      <c r="M1334" s="89" t="s">
        <v>133</v>
      </c>
      <c r="N1334" s="57">
        <f>SUMIFS(техфайл!$H$7:$H$4325,техфайл!$D$7:$D$4325,F1334,техфайл!$E$7:$E$4325,G1334,техфайл!$F$7:$F$4325,H1334,техфайл!$G$7:$G$4325,L1334,техфайл!$A$7:$A$4325,A1334,техфайл!$K$7:$K$4325,M1334)</f>
        <v>0</v>
      </c>
      <c r="O1334" s="43"/>
      <c r="P1334" s="56" t="str">
        <f t="shared" si="116"/>
        <v>90607021400023220244</v>
      </c>
    </row>
    <row r="1335" spans="1:16" hidden="1" x14ac:dyDescent="0.3">
      <c r="A1335" s="82">
        <v>26287737</v>
      </c>
      <c r="B1335" s="203"/>
      <c r="C1335" s="191"/>
      <c r="D1335" s="191"/>
      <c r="E1335" s="44">
        <v>906</v>
      </c>
      <c r="F1335" s="44" t="s">
        <v>145</v>
      </c>
      <c r="G1335" s="62">
        <v>1400023220</v>
      </c>
      <c r="H1335" s="56">
        <v>247</v>
      </c>
      <c r="I1335" s="56"/>
      <c r="J1335" s="57"/>
      <c r="K1335" s="57"/>
      <c r="L1335" s="56">
        <v>223</v>
      </c>
      <c r="M1335" s="89" t="s">
        <v>134</v>
      </c>
      <c r="N1335" s="57">
        <f>SUMIFS(техфайл!$H$7:$H$4325,техфайл!$D$7:$D$4325,F1335,техфайл!$E$7:$E$4325,G1335,техфайл!$F$7:$F$4325,H1335,техфайл!$G$7:$G$4325,L1335,техфайл!$A$7:$A$4325,A1335,техфайл!$K$7:$K$4325,M1335)</f>
        <v>0</v>
      </c>
      <c r="O1335" s="43"/>
      <c r="P1335" s="56" t="str">
        <f t="shared" si="116"/>
        <v>90607021400023220247</v>
      </c>
    </row>
    <row r="1336" spans="1:16" hidden="1" x14ac:dyDescent="0.3">
      <c r="A1336" s="82">
        <v>26287737</v>
      </c>
      <c r="B1336" s="203"/>
      <c r="C1336" s="191"/>
      <c r="D1336" s="191"/>
      <c r="E1336" s="44">
        <v>906</v>
      </c>
      <c r="F1336" s="44" t="s">
        <v>145</v>
      </c>
      <c r="G1336" s="62">
        <v>1400023220</v>
      </c>
      <c r="H1336" s="56">
        <v>247</v>
      </c>
      <c r="I1336" s="56"/>
      <c r="J1336" s="57"/>
      <c r="K1336" s="57"/>
      <c r="L1336" s="56">
        <v>223</v>
      </c>
      <c r="M1336" s="89" t="s">
        <v>135</v>
      </c>
      <c r="N1336" s="57">
        <f>SUMIFS(техфайл!$H$7:$H$4325,техфайл!$D$7:$D$4325,F1336,техфайл!$E$7:$E$4325,G1336,техфайл!$F$7:$F$4325,H1336,техфайл!$G$7:$G$4325,L1336,техфайл!$A$7:$A$4325,A1336,техфайл!$K$7:$K$4325,M1336)</f>
        <v>0</v>
      </c>
      <c r="O1336" s="43"/>
      <c r="P1336" s="56" t="str">
        <f t="shared" si="116"/>
        <v>90607021400023220247</v>
      </c>
    </row>
    <row r="1337" spans="1:16" hidden="1" x14ac:dyDescent="0.3">
      <c r="A1337" s="82">
        <v>26287737</v>
      </c>
      <c r="B1337" s="203"/>
      <c r="C1337" s="191"/>
      <c r="D1337" s="191"/>
      <c r="E1337" s="44">
        <v>906</v>
      </c>
      <c r="F1337" s="44" t="s">
        <v>145</v>
      </c>
      <c r="G1337" s="62">
        <v>1400023220</v>
      </c>
      <c r="H1337" s="56">
        <v>244</v>
      </c>
      <c r="I1337" s="56"/>
      <c r="J1337" s="57"/>
      <c r="K1337" s="57"/>
      <c r="L1337" s="56">
        <v>225</v>
      </c>
      <c r="M1337" s="89" t="s">
        <v>131</v>
      </c>
      <c r="N1337" s="57">
        <f>SUMIFS(техфайл!$H$7:$H$4325,техфайл!$D$7:$D$4325,F1337,техфайл!$E$7:$E$4325,G1337,техфайл!$F$7:$F$4325,H1337,техфайл!$G$7:$G$4325,L1337,техфайл!$A$7:$A$4325,A1337,техфайл!$K$7:$K$4325,M1337)</f>
        <v>0</v>
      </c>
      <c r="O1337" s="43"/>
      <c r="P1337" s="56" t="str">
        <f t="shared" si="116"/>
        <v>90607021400023220244</v>
      </c>
    </row>
    <row r="1338" spans="1:16" hidden="1" x14ac:dyDescent="0.3">
      <c r="A1338" s="82">
        <v>26287737</v>
      </c>
      <c r="B1338" s="203"/>
      <c r="C1338" s="191"/>
      <c r="D1338" s="191"/>
      <c r="E1338" s="44">
        <v>906</v>
      </c>
      <c r="F1338" s="44" t="s">
        <v>145</v>
      </c>
      <c r="G1338" s="62">
        <v>1400023220</v>
      </c>
      <c r="H1338" s="56">
        <v>244</v>
      </c>
      <c r="I1338" s="56"/>
      <c r="J1338" s="57"/>
      <c r="K1338" s="57"/>
      <c r="L1338" s="56">
        <v>226</v>
      </c>
      <c r="M1338" s="89" t="s">
        <v>137</v>
      </c>
      <c r="N1338" s="57">
        <f>SUMIFS(техфайл!$H$7:$H$4325,техфайл!$D$7:$D$4325,F1338,техфайл!$E$7:$E$4325,G1338,техфайл!$F$7:$F$4325,H1338,техфайл!$G$7:$G$4325,L1338,техфайл!$A$7:$A$4325,A1338,техфайл!$K$7:$K$4325,M1338)</f>
        <v>0</v>
      </c>
      <c r="O1338" s="43"/>
      <c r="P1338" s="56" t="str">
        <f t="shared" si="116"/>
        <v>90607021400023220244</v>
      </c>
    </row>
    <row r="1339" spans="1:16" hidden="1" x14ac:dyDescent="0.3">
      <c r="A1339" s="82">
        <v>26287737</v>
      </c>
      <c r="B1339" s="203"/>
      <c r="C1339" s="191"/>
      <c r="D1339" s="191"/>
      <c r="E1339" s="44">
        <v>906</v>
      </c>
      <c r="F1339" s="44" t="s">
        <v>145</v>
      </c>
      <c r="G1339" s="62">
        <v>1400023220</v>
      </c>
      <c r="H1339" s="56">
        <v>244</v>
      </c>
      <c r="I1339" s="56"/>
      <c r="J1339" s="57"/>
      <c r="K1339" s="57"/>
      <c r="L1339" s="56">
        <v>226</v>
      </c>
      <c r="M1339" s="89" t="s">
        <v>131</v>
      </c>
      <c r="N1339" s="57">
        <f>SUMIFS(техфайл!$H$7:$H$4325,техфайл!$D$7:$D$4325,F1339,техфайл!$E$7:$E$4325,G1339,техфайл!$F$7:$F$4325,H1339,техфайл!$G$7:$G$4325,L1339,техфайл!$A$7:$A$4325,A1339,техфайл!$K$7:$K$4325,M1339)</f>
        <v>0</v>
      </c>
      <c r="O1339" s="43"/>
      <c r="P1339" s="56" t="str">
        <f t="shared" si="116"/>
        <v>90607021400023220244</v>
      </c>
    </row>
    <row r="1340" spans="1:16" hidden="1" x14ac:dyDescent="0.3">
      <c r="A1340" s="82">
        <v>26287737</v>
      </c>
      <c r="B1340" s="203"/>
      <c r="C1340" s="191"/>
      <c r="D1340" s="191"/>
      <c r="E1340" s="44">
        <v>906</v>
      </c>
      <c r="F1340" s="44" t="s">
        <v>145</v>
      </c>
      <c r="G1340" s="62">
        <v>1400023220</v>
      </c>
      <c r="H1340" s="56">
        <v>244</v>
      </c>
      <c r="I1340" s="56"/>
      <c r="J1340" s="57"/>
      <c r="K1340" s="57"/>
      <c r="L1340" s="56">
        <v>310</v>
      </c>
      <c r="M1340" s="89" t="s">
        <v>136</v>
      </c>
      <c r="N1340" s="57">
        <f>SUMIFS(техфайл!$H$7:$H$4325,техфайл!$D$7:$D$4325,F1340,техфайл!$E$7:$E$4325,G1340,техфайл!$F$7:$F$4325,H1340,техфайл!$G$7:$G$4325,L1340,техфайл!$A$7:$A$4325,A1340,техфайл!$K$7:$K$4325,M1340)</f>
        <v>0</v>
      </c>
      <c r="O1340" s="43"/>
      <c r="P1340" s="56" t="str">
        <f t="shared" si="116"/>
        <v>90607021400023220244</v>
      </c>
    </row>
    <row r="1341" spans="1:16" hidden="1" x14ac:dyDescent="0.3">
      <c r="A1341" s="82">
        <v>26287737</v>
      </c>
      <c r="B1341" s="203"/>
      <c r="C1341" s="191"/>
      <c r="D1341" s="191"/>
      <c r="E1341" s="44">
        <v>906</v>
      </c>
      <c r="F1341" s="44" t="s">
        <v>145</v>
      </c>
      <c r="G1341" s="62">
        <v>1400023220</v>
      </c>
      <c r="H1341" s="56">
        <v>244</v>
      </c>
      <c r="I1341" s="56"/>
      <c r="J1341" s="57"/>
      <c r="K1341" s="57"/>
      <c r="L1341" s="56">
        <v>342</v>
      </c>
      <c r="M1341" s="89">
        <v>2230</v>
      </c>
      <c r="N1341" s="57">
        <f>SUMIFS(техфайл!$H$7:$H$4325,техфайл!$D$7:$D$4325,F1341,техфайл!$E$7:$E$4325,G1341,техфайл!$F$7:$F$4325,H1341,техфайл!$G$7:$G$4325,L1341,техфайл!$A$7:$A$4325,A1341,техфайл!$K$7:$K$4325,M1341)</f>
        <v>0</v>
      </c>
      <c r="O1341" s="43"/>
      <c r="P1341" s="56" t="str">
        <f t="shared" ref="P1341" si="118">E1341&amp;F1341&amp;SUBSTITUTE(G1341," ","")&amp;H1341</f>
        <v>90607021400023220244</v>
      </c>
    </row>
    <row r="1342" spans="1:16" hidden="1" x14ac:dyDescent="0.3">
      <c r="A1342" s="82">
        <v>26287737</v>
      </c>
      <c r="B1342" s="203"/>
      <c r="C1342" s="191"/>
      <c r="D1342" s="191"/>
      <c r="E1342" s="44">
        <v>906</v>
      </c>
      <c r="F1342" s="44" t="s">
        <v>145</v>
      </c>
      <c r="G1342" s="62" t="s">
        <v>684</v>
      </c>
      <c r="H1342" s="56">
        <v>244</v>
      </c>
      <c r="I1342" s="56"/>
      <c r="J1342" s="57">
        <f>SUMIFS(техфайл!$H$7:$H$4325,техфайл!$D$7:$D$4325,F1342,техфайл!$E$7:$E$4325,G1342,техфайл!$F$7:$F$4325,H1342,техфайл!$A$7:$A$4325,A1342)</f>
        <v>0</v>
      </c>
      <c r="K1342" s="57"/>
      <c r="L1342" s="56">
        <v>342</v>
      </c>
      <c r="M1342" s="89">
        <v>2230</v>
      </c>
      <c r="N1342" s="57">
        <f>SUMIFS(техфайл!$H$7:$H$4325,техфайл!$D$7:$D$4325,F1342,техфайл!$E$7:$E$4325,G1342,техфайл!$F$7:$F$4325,H1342,техфайл!$G$7:$G$4325,L1342,техфайл!$A$7:$A$4325,A1342,техфайл!$K$7:$K$4325,M1342)</f>
        <v>0</v>
      </c>
      <c r="O1342" s="43"/>
      <c r="P1342" s="56" t="str">
        <f t="shared" si="116"/>
        <v>906070214000R3040244</v>
      </c>
    </row>
    <row r="1343" spans="1:16" hidden="1" x14ac:dyDescent="0.3">
      <c r="A1343" s="82">
        <v>26287737</v>
      </c>
      <c r="B1343" s="203"/>
      <c r="C1343" s="191"/>
      <c r="D1343" s="191"/>
      <c r="E1343" s="44">
        <v>906</v>
      </c>
      <c r="F1343" s="44" t="s">
        <v>145</v>
      </c>
      <c r="G1343" s="62">
        <v>1400023220</v>
      </c>
      <c r="H1343" s="56">
        <v>244</v>
      </c>
      <c r="I1343" s="56"/>
      <c r="J1343" s="57"/>
      <c r="K1343" s="57"/>
      <c r="L1343" s="56">
        <v>344</v>
      </c>
      <c r="M1343" s="89" t="s">
        <v>136</v>
      </c>
      <c r="N1343" s="57">
        <f>SUMIFS(техфайл!$H$7:$H$4325,техфайл!$D$7:$D$4325,F1343,техфайл!$E$7:$E$4325,G1343,техфайл!$F$7:$F$4325,H1343,техфайл!$G$7:$G$4325,L1343,техфайл!$A$7:$A$4325,A1343,техфайл!$K$7:$K$4325,M1343)</f>
        <v>0</v>
      </c>
      <c r="O1343" s="43"/>
      <c r="P1343" s="56" t="str">
        <f t="shared" si="116"/>
        <v>90607021400023220244</v>
      </c>
    </row>
    <row r="1344" spans="1:16" hidden="1" x14ac:dyDescent="0.3">
      <c r="A1344" s="82">
        <v>26287737</v>
      </c>
      <c r="B1344" s="203"/>
      <c r="C1344" s="191"/>
      <c r="D1344" s="191"/>
      <c r="E1344" s="44">
        <v>906</v>
      </c>
      <c r="F1344" s="44" t="s">
        <v>145</v>
      </c>
      <c r="G1344" s="62">
        <v>1400023220</v>
      </c>
      <c r="H1344" s="56">
        <v>244</v>
      </c>
      <c r="I1344" s="56"/>
      <c r="J1344" s="57"/>
      <c r="K1344" s="57"/>
      <c r="L1344" s="56">
        <v>346</v>
      </c>
      <c r="M1344" s="89" t="s">
        <v>136</v>
      </c>
      <c r="N1344" s="57">
        <f>SUMIFS(техфайл!$H$7:$H$4325,техфайл!$D$7:$D$4325,F1344,техфайл!$E$7:$E$4325,G1344,техфайл!$F$7:$F$4325,H1344,техфайл!$G$7:$G$4325,L1344,техфайл!$A$7:$A$4325,A1344,техфайл!$K$7:$K$4325,M1344)</f>
        <v>0</v>
      </c>
      <c r="O1344" s="43"/>
      <c r="P1344" s="56" t="str">
        <f t="shared" si="116"/>
        <v>90607021400023220244</v>
      </c>
    </row>
    <row r="1345" spans="1:16" hidden="1" x14ac:dyDescent="0.3">
      <c r="A1345" s="82">
        <v>26287737</v>
      </c>
      <c r="B1345" s="203"/>
      <c r="C1345" s="191"/>
      <c r="D1345" s="191"/>
      <c r="E1345" s="44">
        <v>906</v>
      </c>
      <c r="F1345" s="44" t="s">
        <v>145</v>
      </c>
      <c r="G1345" s="62">
        <v>1400023220</v>
      </c>
      <c r="H1345" s="56">
        <v>851</v>
      </c>
      <c r="I1345" s="56"/>
      <c r="J1345" s="57">
        <f>SUMIFS(техфайл!$H$7:$H$4325,техфайл!$D$7:$D$4325,F1345,техфайл!$E$7:$E$4325,G1345,техфайл!$F$7:$F$4325,H1345,техфайл!$A$7:$A$4325,A1345)</f>
        <v>0</v>
      </c>
      <c r="K1345" s="57"/>
      <c r="L1345" s="56">
        <v>291</v>
      </c>
      <c r="M1345" s="89" t="s">
        <v>138</v>
      </c>
      <c r="N1345" s="57">
        <f>SUMIFS(техфайл!$H$7:$H$4325,техфайл!$D$7:$D$4325,F1345,техфайл!$E$7:$E$4325,G1345,техфайл!$F$7:$F$4325,H1345,техфайл!$G$7:$G$4325,L1345,техфайл!$A$7:$A$4325,A1345,техфайл!$K$7:$K$4325,M1345)</f>
        <v>0</v>
      </c>
      <c r="O1345" s="43"/>
      <c r="P1345" s="56" t="str">
        <f t="shared" si="116"/>
        <v>90607021400023220851</v>
      </c>
    </row>
    <row r="1346" spans="1:16" hidden="1" x14ac:dyDescent="0.3">
      <c r="A1346" s="82">
        <v>26287737</v>
      </c>
      <c r="B1346" s="203"/>
      <c r="C1346" s="191"/>
      <c r="D1346" s="191"/>
      <c r="E1346" s="44">
        <v>906</v>
      </c>
      <c r="F1346" s="44" t="s">
        <v>174</v>
      </c>
      <c r="G1346" s="62">
        <v>1400005000</v>
      </c>
      <c r="H1346" s="56">
        <v>112</v>
      </c>
      <c r="I1346" s="56"/>
      <c r="J1346" s="57">
        <f>SUMIFS(техфайл!$H$7:$H$4325,техфайл!$D$7:$D$4325,F1346,техфайл!$E$7:$E$4325,G1346,техфайл!$F$7:$F$4325,H1346,техфайл!$A$7:$A$4325,A1346)</f>
        <v>0</v>
      </c>
      <c r="K1346" s="57"/>
      <c r="L1346" s="56">
        <v>212</v>
      </c>
      <c r="M1346" s="89" t="s">
        <v>175</v>
      </c>
      <c r="N1346" s="57">
        <f>SUMIFS(техфайл!$H$7:$H$4325,техфайл!$D$7:$D$4325,F1346,техфайл!$E$7:$E$4325,G1346,техфайл!$F$7:$F$4325,H1346,техфайл!$G$7:$G$4325,L1346,техфайл!$A$7:$A$4325,A1346,техфайл!$K$7:$K$4325,M1346)</f>
        <v>0</v>
      </c>
      <c r="O1346" s="43"/>
      <c r="P1346" s="56" t="str">
        <f t="shared" si="116"/>
        <v>90607051400005000112</v>
      </c>
    </row>
    <row r="1347" spans="1:16" hidden="1" x14ac:dyDescent="0.3">
      <c r="A1347" s="82">
        <v>26287737</v>
      </c>
      <c r="B1347" s="204"/>
      <c r="C1347" s="192"/>
      <c r="D1347" s="192"/>
      <c r="E1347" s="44">
        <v>906</v>
      </c>
      <c r="F1347" s="44" t="s">
        <v>174</v>
      </c>
      <c r="G1347" s="62">
        <v>1400005000</v>
      </c>
      <c r="H1347" s="56">
        <v>244</v>
      </c>
      <c r="I1347" s="56"/>
      <c r="J1347" s="57">
        <f>SUMIFS(техфайл!$H$7:$H$4325,техфайл!$D$7:$D$4325,F1347,техфайл!$E$7:$E$4325,G1347,техфайл!$F$7:$F$4325,H1347,техфайл!$A$7:$A$4325,A1347)</f>
        <v>0</v>
      </c>
      <c r="K1347" s="57"/>
      <c r="L1347" s="56">
        <v>226</v>
      </c>
      <c r="M1347" s="89" t="s">
        <v>175</v>
      </c>
      <c r="N1347" s="57">
        <f>SUMIFS(техфайл!$H$7:$H$4325,техфайл!$D$7:$D$4325,F1347,техфайл!$E$7:$E$4325,G1347,техфайл!$F$7:$F$4325,H1347,техфайл!$G$7:$G$4325,L1347,техфайл!$A$7:$A$4325,A1347,техфайл!$K$7:$K$4325,M1347)</f>
        <v>0</v>
      </c>
      <c r="O1347" s="43"/>
      <c r="P1347" s="56" t="str">
        <f t="shared" si="116"/>
        <v>90607051400005000244</v>
      </c>
    </row>
    <row r="1348" spans="1:16" ht="18.75" customHeight="1" x14ac:dyDescent="0.3">
      <c r="A1348" s="82">
        <v>25710300</v>
      </c>
      <c r="B1348" s="202" t="s">
        <v>654</v>
      </c>
      <c r="C1348" s="190">
        <v>677</v>
      </c>
      <c r="D1348" s="190" t="str">
        <f>VLOOKUP($A1348, Учреждения!$B$4:$F$292, 3, FALSE)</f>
        <v xml:space="preserve"> ГБОУ "ШКОЛА № 35 Г. О. ГОРЛОВКА"</v>
      </c>
      <c r="E1348" s="81" t="s">
        <v>140</v>
      </c>
      <c r="F1348" s="81" t="s">
        <v>140</v>
      </c>
      <c r="G1348" s="81" t="s">
        <v>140</v>
      </c>
      <c r="H1348" s="81" t="s">
        <v>140</v>
      </c>
      <c r="I1348" s="81" t="s">
        <v>140</v>
      </c>
      <c r="J1348" s="81" t="s">
        <v>140</v>
      </c>
      <c r="K1348" s="80">
        <f>SUM(J1349:J1368)</f>
        <v>44700</v>
      </c>
      <c r="L1348" s="56"/>
      <c r="M1348" s="89"/>
      <c r="N1348" s="57"/>
      <c r="O1348" s="43"/>
      <c r="P1348" s="85"/>
    </row>
    <row r="1349" spans="1:16" ht="18.75" hidden="1" customHeight="1" x14ac:dyDescent="0.3">
      <c r="A1349" s="82">
        <v>25710300</v>
      </c>
      <c r="B1349" s="203"/>
      <c r="C1349" s="191"/>
      <c r="D1349" s="191"/>
      <c r="E1349" s="44">
        <v>906</v>
      </c>
      <c r="F1349" s="44" t="s">
        <v>145</v>
      </c>
      <c r="G1349" s="62">
        <v>1400023220</v>
      </c>
      <c r="H1349" s="56">
        <v>612</v>
      </c>
      <c r="I1349" s="56"/>
      <c r="J1349" s="57">
        <f>SUMIFS(техфайл!$H$7:$H$4325,техфайл!$D$7:$D$4325,F1349,техфайл!$E$7:$E$4325,G1349,техфайл!$F$7:$F$4325,H1349,техфайл!$A$7:$A$4325,A1349)</f>
        <v>0</v>
      </c>
      <c r="K1349" s="57"/>
      <c r="L1349" s="56">
        <v>211</v>
      </c>
      <c r="M1349" s="89" t="s">
        <v>172</v>
      </c>
      <c r="N1349" s="57">
        <f>SUMIFS(техфайл!$H$7:$H$4325,техфайл!$D$7:$D$4325,F1349,техфайл!$E$7:$E$4325,G1349,техфайл!$F$7:$F$4325,H1349,техфайл!$G$7:$G$4325,L1349,техфайл!$A$7:$A$4325,A1349,техфайл!$K$7:$K$4325,M1349)+SUMIFS(техфайл!$H$7:$H$4325,техфайл!$D$7:$D$4325,F1349,техфайл!$E$7:$E$4325,G1349,техфайл!$F$7:$F$4325,H1349,техфайл!$G$7:$G$4325,266,техфайл!$A$7:$A$4325,A1349,техфайл!$K$7:$K$4325,M1349)</f>
        <v>0</v>
      </c>
      <c r="O1349" s="43"/>
      <c r="P1349" s="56" t="str">
        <f t="shared" ref="P1349:P1368" si="119">E1349&amp;F1349&amp;SUBSTITUTE(G1349," ","")&amp;H1349</f>
        <v>90607021400023220612</v>
      </c>
    </row>
    <row r="1350" spans="1:16" x14ac:dyDescent="0.3">
      <c r="A1350" s="82">
        <v>25710300</v>
      </c>
      <c r="B1350" s="203"/>
      <c r="C1350" s="191"/>
      <c r="D1350" s="191"/>
      <c r="E1350" s="44">
        <v>906</v>
      </c>
      <c r="F1350" s="44" t="s">
        <v>145</v>
      </c>
      <c r="G1350" s="62" t="s">
        <v>684</v>
      </c>
      <c r="H1350" s="56">
        <v>612</v>
      </c>
      <c r="I1350" s="56"/>
      <c r="J1350" s="57">
        <f>SUMIFS(техфайл!$H$7:$H$4325,техфайл!$D$7:$D$4325,F1350,техфайл!$E$7:$E$4325,G1350,техфайл!$F$7:$F$4325,H1350,техфайл!$A$7:$A$4325,A1350)</f>
        <v>44700</v>
      </c>
      <c r="K1350" s="57"/>
      <c r="L1350" s="56">
        <v>213</v>
      </c>
      <c r="M1350" s="89" t="s">
        <v>173</v>
      </c>
      <c r="N1350" s="57">
        <f>SUMIFS(техфайл!$H$7:$H$4325,техфайл!$D$7:$D$4325,F1350,техфайл!$E$7:$E$4325,G1350,техфайл!$F$7:$F$4325,H1350,техфайл!$G$7:$G$4325,L1350,техфайл!$A$7:$A$4325,A1350,техфайл!$K$7:$K$4325,M1350)</f>
        <v>0</v>
      </c>
      <c r="O1350" s="43"/>
      <c r="P1350" s="56" t="str">
        <f t="shared" si="119"/>
        <v>906070214000R3040612</v>
      </c>
    </row>
    <row r="1351" spans="1:16" ht="18.75" hidden="1" customHeight="1" x14ac:dyDescent="0.3">
      <c r="A1351" s="82">
        <v>25710300</v>
      </c>
      <c r="B1351" s="203"/>
      <c r="C1351" s="191"/>
      <c r="D1351" s="191"/>
      <c r="E1351" s="44">
        <v>906</v>
      </c>
      <c r="F1351" s="44" t="s">
        <v>145</v>
      </c>
      <c r="G1351" s="62" t="s">
        <v>683</v>
      </c>
      <c r="H1351" s="56">
        <v>612</v>
      </c>
      <c r="I1351" s="56"/>
      <c r="J1351" s="57">
        <f>SUMIFS(техфайл!$H$7:$H$4325,техфайл!$D$7:$D$4325,F1351,техфайл!$E$7:$E$4325,G1351,техфайл!$F$7:$F$4325,H1351,техфайл!$A$7:$A$4325,A1351)</f>
        <v>0</v>
      </c>
      <c r="K1351" s="57"/>
      <c r="L1351" s="56">
        <v>211</v>
      </c>
      <c r="M1351" s="89" t="s">
        <v>172</v>
      </c>
      <c r="N1351" s="57">
        <f>SUMIFS(техфайл!$H$7:$H$4325,техфайл!$D$7:$D$4325,F1351,техфайл!$E$7:$E$4325,G1351,техфайл!$F$7:$F$4325,H1351,техфайл!$G$7:$G$4325,L1351,техфайл!$A$7:$A$4325,A1351,техфайл!$K$7:$K$4325,M1351)+SUMIFS(техфайл!$H$7:$H$4325,техфайл!$D$7:$D$4325,F1351,техфайл!$E$7:$E$4325,G1351,техфайл!$F$7:$F$4325,H1351,техфайл!$G$7:$G$4325,266,техфайл!$A$7:$A$4325,A1351,техфайл!$K$7:$K$4325,M1351)</f>
        <v>0</v>
      </c>
      <c r="O1351" s="43"/>
      <c r="P1351" s="56" t="str">
        <f t="shared" ref="P1351:P1352" si="120">E1351&amp;F1351&amp;SUBSTITUTE(G1351," ","")&amp;H1351</f>
        <v>906070214000R3030612</v>
      </c>
    </row>
    <row r="1352" spans="1:16" hidden="1" x14ac:dyDescent="0.3">
      <c r="A1352" s="82">
        <v>25710300</v>
      </c>
      <c r="B1352" s="203"/>
      <c r="C1352" s="191"/>
      <c r="D1352" s="191"/>
      <c r="E1352" s="44">
        <v>906</v>
      </c>
      <c r="F1352" s="44" t="s">
        <v>145</v>
      </c>
      <c r="G1352" s="62" t="s">
        <v>683</v>
      </c>
      <c r="H1352" s="56"/>
      <c r="I1352" s="56"/>
      <c r="J1352" s="57">
        <f>SUMIFS(техфайл!$H$7:$H$4325,техфайл!$D$7:$D$4325,F1352,техфайл!$E$7:$E$4325,G1352,техфайл!$F$7:$F$4325,H1352,техфайл!$A$7:$A$4325,A1352)</f>
        <v>0</v>
      </c>
      <c r="K1352" s="57"/>
      <c r="L1352" s="56">
        <v>213</v>
      </c>
      <c r="M1352" s="89" t="s">
        <v>173</v>
      </c>
      <c r="N1352" s="57">
        <f>SUMIFS(техфайл!$H$7:$H$4325,техфайл!$D$7:$D$4325,F1352,техфайл!$E$7:$E$4325,G1352,техфайл!$F$7:$F$4325,H1352,техфайл!$G$7:$G$4325,L1352,техфайл!$A$7:$A$4325,A1352,техфайл!$K$7:$K$4325,M1352)</f>
        <v>0</v>
      </c>
      <c r="O1352" s="43"/>
      <c r="P1352" s="56" t="str">
        <f t="shared" si="120"/>
        <v>906070214000R3030</v>
      </c>
    </row>
    <row r="1353" spans="1:16" hidden="1" x14ac:dyDescent="0.3">
      <c r="A1353" s="82">
        <v>25710300</v>
      </c>
      <c r="B1353" s="203"/>
      <c r="C1353" s="191"/>
      <c r="D1353" s="191"/>
      <c r="E1353" s="44">
        <v>906</v>
      </c>
      <c r="F1353" s="44" t="s">
        <v>145</v>
      </c>
      <c r="G1353" s="62" t="s">
        <v>685</v>
      </c>
      <c r="H1353" s="56">
        <v>612</v>
      </c>
      <c r="I1353" s="56"/>
      <c r="J1353" s="57">
        <f>SUMIFS(техфайл!$H$7:$H$4325,техфайл!$D$7:$D$4325,F1353,техфайл!$E$7:$E$4325,G1353,техфайл!$F$7:$F$4325,H1353,техфайл!$A$7:$A$4325,A1353)</f>
        <v>0</v>
      </c>
      <c r="K1353" s="57"/>
      <c r="L1353" s="56">
        <v>221</v>
      </c>
      <c r="M1353" s="89" t="s">
        <v>131</v>
      </c>
      <c r="N1353" s="57">
        <f>SUMIFS(техфайл!$H$7:$H$4325,техфайл!$D$7:$D$4325,F1353,техфайл!$E$7:$E$4325,G1353,техфайл!$F$7:$F$4325,H1353,техфайл!$G$7:$G$4325,L1353,техфайл!$A$7:$A$4325,A1353,техфайл!$K$7:$K$4325,M1353)</f>
        <v>0</v>
      </c>
      <c r="O1353" s="43"/>
      <c r="P1353" s="56" t="str">
        <f t="shared" si="119"/>
        <v>906070214000R0500612</v>
      </c>
    </row>
    <row r="1354" spans="1:16" hidden="1" x14ac:dyDescent="0.3">
      <c r="A1354" s="82">
        <v>25710300</v>
      </c>
      <c r="B1354" s="203"/>
      <c r="C1354" s="191"/>
      <c r="D1354" s="191"/>
      <c r="E1354" s="44">
        <v>906</v>
      </c>
      <c r="F1354" s="44" t="s">
        <v>145</v>
      </c>
      <c r="G1354" s="62" t="s">
        <v>685</v>
      </c>
      <c r="H1354" s="56"/>
      <c r="I1354" s="56"/>
      <c r="J1354" s="57">
        <f>SUMIFS(техфайл!$H$7:$H$4325,техфайл!$D$7:$D$4325,F1354,техфайл!$E$7:$E$4325,G1354,техфайл!$F$7:$F$4325,H1354,техфайл!$A$7:$A$4325,A1354)</f>
        <v>0</v>
      </c>
      <c r="K1354" s="57"/>
      <c r="L1354" s="56">
        <v>223</v>
      </c>
      <c r="M1354" s="89" t="s">
        <v>132</v>
      </c>
      <c r="N1354" s="57">
        <f>SUMIFS(техфайл!$H$7:$H$4325,техфайл!$D$7:$D$4325,F1354,техфайл!$E$7:$E$4325,G1354,техфайл!$F$7:$F$4325,H1354,техфайл!$G$7:$G$4325,L1354,техфайл!$A$7:$A$4325,A1354,техфайл!$K$7:$K$4325,M1354)</f>
        <v>0</v>
      </c>
      <c r="O1354" s="43"/>
      <c r="P1354" s="56" t="str">
        <f t="shared" si="119"/>
        <v>906070214000R0500</v>
      </c>
    </row>
    <row r="1355" spans="1:16" hidden="1" x14ac:dyDescent="0.3">
      <c r="A1355" s="82">
        <v>25710300</v>
      </c>
      <c r="B1355" s="203"/>
      <c r="C1355" s="191"/>
      <c r="D1355" s="191"/>
      <c r="E1355" s="44">
        <v>906</v>
      </c>
      <c r="F1355" s="44" t="s">
        <v>145</v>
      </c>
      <c r="G1355" s="62">
        <v>1400023220</v>
      </c>
      <c r="H1355" s="56">
        <v>244</v>
      </c>
      <c r="I1355" s="56"/>
      <c r="J1355" s="57"/>
      <c r="K1355" s="57"/>
      <c r="L1355" s="56">
        <v>223</v>
      </c>
      <c r="M1355" s="89" t="s">
        <v>133</v>
      </c>
      <c r="N1355" s="57">
        <f>SUMIFS(техфайл!$H$7:$H$4325,техфайл!$D$7:$D$4325,F1355,техфайл!$E$7:$E$4325,G1355,техфайл!$F$7:$F$4325,H1355,техфайл!$G$7:$G$4325,L1355,техфайл!$A$7:$A$4325,A1355,техфайл!$K$7:$K$4325,M1355)</f>
        <v>0</v>
      </c>
      <c r="O1355" s="43"/>
      <c r="P1355" s="56" t="str">
        <f t="shared" si="119"/>
        <v>90607021400023220244</v>
      </c>
    </row>
    <row r="1356" spans="1:16" hidden="1" x14ac:dyDescent="0.3">
      <c r="A1356" s="82">
        <v>25710300</v>
      </c>
      <c r="B1356" s="203"/>
      <c r="C1356" s="191"/>
      <c r="D1356" s="191"/>
      <c r="E1356" s="44">
        <v>906</v>
      </c>
      <c r="F1356" s="44" t="s">
        <v>145</v>
      </c>
      <c r="G1356" s="62">
        <v>1400023220</v>
      </c>
      <c r="H1356" s="56">
        <v>247</v>
      </c>
      <c r="I1356" s="56"/>
      <c r="J1356" s="57"/>
      <c r="K1356" s="57"/>
      <c r="L1356" s="56">
        <v>223</v>
      </c>
      <c r="M1356" s="89" t="s">
        <v>134</v>
      </c>
      <c r="N1356" s="57">
        <f>SUMIFS(техфайл!$H$7:$H$4325,техфайл!$D$7:$D$4325,F1356,техфайл!$E$7:$E$4325,G1356,техфайл!$F$7:$F$4325,H1356,техфайл!$G$7:$G$4325,L1356,техфайл!$A$7:$A$4325,A1356,техфайл!$K$7:$K$4325,M1356)</f>
        <v>0</v>
      </c>
      <c r="O1356" s="43"/>
      <c r="P1356" s="56" t="str">
        <f t="shared" si="119"/>
        <v>90607021400023220247</v>
      </c>
    </row>
    <row r="1357" spans="1:16" hidden="1" x14ac:dyDescent="0.3">
      <c r="A1357" s="82">
        <v>25710300</v>
      </c>
      <c r="B1357" s="203"/>
      <c r="C1357" s="191"/>
      <c r="D1357" s="191"/>
      <c r="E1357" s="44">
        <v>906</v>
      </c>
      <c r="F1357" s="44" t="s">
        <v>145</v>
      </c>
      <c r="G1357" s="62">
        <v>1400023220</v>
      </c>
      <c r="H1357" s="56">
        <v>247</v>
      </c>
      <c r="I1357" s="56"/>
      <c r="J1357" s="57"/>
      <c r="K1357" s="57"/>
      <c r="L1357" s="56">
        <v>223</v>
      </c>
      <c r="M1357" s="89" t="s">
        <v>135</v>
      </c>
      <c r="N1357" s="57">
        <f>SUMIFS(техфайл!$H$7:$H$4325,техфайл!$D$7:$D$4325,F1357,техфайл!$E$7:$E$4325,G1357,техфайл!$F$7:$F$4325,H1357,техфайл!$G$7:$G$4325,L1357,техфайл!$A$7:$A$4325,A1357,техфайл!$K$7:$K$4325,M1357)</f>
        <v>0</v>
      </c>
      <c r="O1357" s="43"/>
      <c r="P1357" s="56" t="str">
        <f t="shared" si="119"/>
        <v>90607021400023220247</v>
      </c>
    </row>
    <row r="1358" spans="1:16" hidden="1" x14ac:dyDescent="0.3">
      <c r="A1358" s="82">
        <v>25710300</v>
      </c>
      <c r="B1358" s="203"/>
      <c r="C1358" s="191"/>
      <c r="D1358" s="191"/>
      <c r="E1358" s="44">
        <v>906</v>
      </c>
      <c r="F1358" s="44" t="s">
        <v>145</v>
      </c>
      <c r="G1358" s="62">
        <v>1400023220</v>
      </c>
      <c r="H1358" s="56">
        <v>244</v>
      </c>
      <c r="I1358" s="56"/>
      <c r="J1358" s="57"/>
      <c r="K1358" s="57"/>
      <c r="L1358" s="56">
        <v>225</v>
      </c>
      <c r="M1358" s="89" t="s">
        <v>131</v>
      </c>
      <c r="N1358" s="57">
        <f>SUMIFS(техфайл!$H$7:$H$4325,техфайл!$D$7:$D$4325,F1358,техфайл!$E$7:$E$4325,G1358,техфайл!$F$7:$F$4325,H1358,техфайл!$G$7:$G$4325,L1358,техфайл!$A$7:$A$4325,A1358,техфайл!$K$7:$K$4325,M1358)</f>
        <v>0</v>
      </c>
      <c r="O1358" s="43"/>
      <c r="P1358" s="56" t="str">
        <f t="shared" si="119"/>
        <v>90607021400023220244</v>
      </c>
    </row>
    <row r="1359" spans="1:16" hidden="1" x14ac:dyDescent="0.3">
      <c r="A1359" s="82">
        <v>25710300</v>
      </c>
      <c r="B1359" s="203"/>
      <c r="C1359" s="191"/>
      <c r="D1359" s="191"/>
      <c r="E1359" s="44">
        <v>906</v>
      </c>
      <c r="F1359" s="44" t="s">
        <v>145</v>
      </c>
      <c r="G1359" s="62">
        <v>1400023220</v>
      </c>
      <c r="H1359" s="56">
        <v>244</v>
      </c>
      <c r="I1359" s="56"/>
      <c r="J1359" s="57"/>
      <c r="K1359" s="57"/>
      <c r="L1359" s="56">
        <v>226</v>
      </c>
      <c r="M1359" s="89" t="s">
        <v>137</v>
      </c>
      <c r="N1359" s="57">
        <f>SUMIFS(техфайл!$H$7:$H$4325,техфайл!$D$7:$D$4325,F1359,техфайл!$E$7:$E$4325,G1359,техфайл!$F$7:$F$4325,H1359,техфайл!$G$7:$G$4325,L1359,техфайл!$A$7:$A$4325,A1359,техфайл!$K$7:$K$4325,M1359)</f>
        <v>0</v>
      </c>
      <c r="O1359" s="43"/>
      <c r="P1359" s="56" t="str">
        <f t="shared" si="119"/>
        <v>90607021400023220244</v>
      </c>
    </row>
    <row r="1360" spans="1:16" hidden="1" x14ac:dyDescent="0.3">
      <c r="A1360" s="82">
        <v>25710300</v>
      </c>
      <c r="B1360" s="203"/>
      <c r="C1360" s="191"/>
      <c r="D1360" s="191"/>
      <c r="E1360" s="44">
        <v>906</v>
      </c>
      <c r="F1360" s="44" t="s">
        <v>145</v>
      </c>
      <c r="G1360" s="62">
        <v>1400023220</v>
      </c>
      <c r="H1360" s="56">
        <v>244</v>
      </c>
      <c r="I1360" s="56"/>
      <c r="J1360" s="57"/>
      <c r="K1360" s="57"/>
      <c r="L1360" s="56">
        <v>226</v>
      </c>
      <c r="M1360" s="89" t="s">
        <v>131</v>
      </c>
      <c r="N1360" s="57">
        <f>SUMIFS(техфайл!$H$7:$H$4325,техфайл!$D$7:$D$4325,F1360,техфайл!$E$7:$E$4325,G1360,техфайл!$F$7:$F$4325,H1360,техфайл!$G$7:$G$4325,L1360,техфайл!$A$7:$A$4325,A1360,техфайл!$K$7:$K$4325,M1360)</f>
        <v>0</v>
      </c>
      <c r="O1360" s="43"/>
      <c r="P1360" s="56" t="str">
        <f t="shared" si="119"/>
        <v>90607021400023220244</v>
      </c>
    </row>
    <row r="1361" spans="1:16" hidden="1" x14ac:dyDescent="0.3">
      <c r="A1361" s="82">
        <v>25710300</v>
      </c>
      <c r="B1361" s="203"/>
      <c r="C1361" s="191"/>
      <c r="D1361" s="191"/>
      <c r="E1361" s="44">
        <v>906</v>
      </c>
      <c r="F1361" s="44" t="s">
        <v>145</v>
      </c>
      <c r="G1361" s="62">
        <v>1400023220</v>
      </c>
      <c r="H1361" s="56">
        <v>244</v>
      </c>
      <c r="I1361" s="56"/>
      <c r="J1361" s="57"/>
      <c r="K1361" s="57"/>
      <c r="L1361" s="56">
        <v>310</v>
      </c>
      <c r="M1361" s="89" t="s">
        <v>136</v>
      </c>
      <c r="N1361" s="57">
        <f>SUMIFS(техфайл!$H$7:$H$4325,техфайл!$D$7:$D$4325,F1361,техфайл!$E$7:$E$4325,G1361,техфайл!$F$7:$F$4325,H1361,техфайл!$G$7:$G$4325,L1361,техфайл!$A$7:$A$4325,A1361,техфайл!$K$7:$K$4325,M1361)</f>
        <v>0</v>
      </c>
      <c r="O1361" s="43"/>
      <c r="P1361" s="56" t="str">
        <f t="shared" si="119"/>
        <v>90607021400023220244</v>
      </c>
    </row>
    <row r="1362" spans="1:16" hidden="1" x14ac:dyDescent="0.3">
      <c r="A1362" s="82">
        <v>25710300</v>
      </c>
      <c r="B1362" s="203"/>
      <c r="C1362" s="191"/>
      <c r="D1362" s="191"/>
      <c r="E1362" s="44">
        <v>906</v>
      </c>
      <c r="F1362" s="44" t="s">
        <v>145</v>
      </c>
      <c r="G1362" s="62">
        <v>1400023220</v>
      </c>
      <c r="H1362" s="56">
        <v>244</v>
      </c>
      <c r="I1362" s="56"/>
      <c r="J1362" s="57"/>
      <c r="K1362" s="57"/>
      <c r="L1362" s="56">
        <v>342</v>
      </c>
      <c r="M1362" s="89">
        <v>2230</v>
      </c>
      <c r="N1362" s="57">
        <f>SUMIFS(техфайл!$H$7:$H$4325,техфайл!$D$7:$D$4325,F1362,техфайл!$E$7:$E$4325,G1362,техфайл!$F$7:$F$4325,H1362,техфайл!$G$7:$G$4325,L1362,техфайл!$A$7:$A$4325,A1362,техфайл!$K$7:$K$4325,M1362)</f>
        <v>0</v>
      </c>
      <c r="O1362" s="43"/>
      <c r="P1362" s="56" t="str">
        <f t="shared" ref="P1362" si="121">E1362&amp;F1362&amp;SUBSTITUTE(G1362," ","")&amp;H1362</f>
        <v>90607021400023220244</v>
      </c>
    </row>
    <row r="1363" spans="1:16" hidden="1" x14ac:dyDescent="0.3">
      <c r="A1363" s="82">
        <v>25710300</v>
      </c>
      <c r="B1363" s="203"/>
      <c r="C1363" s="191"/>
      <c r="D1363" s="191"/>
      <c r="E1363" s="44">
        <v>906</v>
      </c>
      <c r="F1363" s="44" t="s">
        <v>145</v>
      </c>
      <c r="G1363" s="62" t="s">
        <v>684</v>
      </c>
      <c r="H1363" s="56">
        <v>244</v>
      </c>
      <c r="I1363" s="56"/>
      <c r="J1363" s="57">
        <f>SUMIFS(техфайл!$H$7:$H$4325,техфайл!$D$7:$D$4325,F1363,техфайл!$E$7:$E$4325,G1363,техфайл!$F$7:$F$4325,H1363,техфайл!$A$7:$A$4325,A1363)</f>
        <v>0</v>
      </c>
      <c r="K1363" s="57"/>
      <c r="L1363" s="56">
        <v>342</v>
      </c>
      <c r="M1363" s="89">
        <v>2230</v>
      </c>
      <c r="N1363" s="57">
        <f>SUMIFS(техфайл!$H$7:$H$4325,техфайл!$D$7:$D$4325,F1363,техфайл!$E$7:$E$4325,G1363,техфайл!$F$7:$F$4325,H1363,техфайл!$G$7:$G$4325,L1363,техфайл!$A$7:$A$4325,A1363,техфайл!$K$7:$K$4325,M1363)</f>
        <v>0</v>
      </c>
      <c r="O1363" s="43"/>
      <c r="P1363" s="56" t="str">
        <f t="shared" si="119"/>
        <v>906070214000R3040244</v>
      </c>
    </row>
    <row r="1364" spans="1:16" hidden="1" x14ac:dyDescent="0.3">
      <c r="A1364" s="82">
        <v>25710300</v>
      </c>
      <c r="B1364" s="203"/>
      <c r="C1364" s="191"/>
      <c r="D1364" s="191"/>
      <c r="E1364" s="44">
        <v>906</v>
      </c>
      <c r="F1364" s="44" t="s">
        <v>145</v>
      </c>
      <c r="G1364" s="62">
        <v>1400023220</v>
      </c>
      <c r="H1364" s="56">
        <v>244</v>
      </c>
      <c r="I1364" s="56"/>
      <c r="J1364" s="57"/>
      <c r="K1364" s="57"/>
      <c r="L1364" s="56">
        <v>344</v>
      </c>
      <c r="M1364" s="89" t="s">
        <v>136</v>
      </c>
      <c r="N1364" s="57">
        <f>SUMIFS(техфайл!$H$7:$H$4325,техфайл!$D$7:$D$4325,F1364,техфайл!$E$7:$E$4325,G1364,техфайл!$F$7:$F$4325,H1364,техфайл!$G$7:$G$4325,L1364,техфайл!$A$7:$A$4325,A1364,техфайл!$K$7:$K$4325,M1364)</f>
        <v>0</v>
      </c>
      <c r="O1364" s="43"/>
      <c r="P1364" s="56" t="str">
        <f t="shared" si="119"/>
        <v>90607021400023220244</v>
      </c>
    </row>
    <row r="1365" spans="1:16" hidden="1" x14ac:dyDescent="0.3">
      <c r="A1365" s="82">
        <v>25710300</v>
      </c>
      <c r="B1365" s="203"/>
      <c r="C1365" s="191"/>
      <c r="D1365" s="191"/>
      <c r="E1365" s="44">
        <v>906</v>
      </c>
      <c r="F1365" s="44" t="s">
        <v>145</v>
      </c>
      <c r="G1365" s="62">
        <v>1400023220</v>
      </c>
      <c r="H1365" s="56">
        <v>244</v>
      </c>
      <c r="I1365" s="56"/>
      <c r="J1365" s="57"/>
      <c r="K1365" s="57"/>
      <c r="L1365" s="56">
        <v>346</v>
      </c>
      <c r="M1365" s="89" t="s">
        <v>136</v>
      </c>
      <c r="N1365" s="57">
        <f>SUMIFS(техфайл!$H$7:$H$4325,техфайл!$D$7:$D$4325,F1365,техфайл!$E$7:$E$4325,G1365,техфайл!$F$7:$F$4325,H1365,техфайл!$G$7:$G$4325,L1365,техфайл!$A$7:$A$4325,A1365,техфайл!$K$7:$K$4325,M1365)</f>
        <v>0</v>
      </c>
      <c r="O1365" s="43"/>
      <c r="P1365" s="56" t="str">
        <f t="shared" si="119"/>
        <v>90607021400023220244</v>
      </c>
    </row>
    <row r="1366" spans="1:16" hidden="1" x14ac:dyDescent="0.3">
      <c r="A1366" s="82">
        <v>25710300</v>
      </c>
      <c r="B1366" s="203"/>
      <c r="C1366" s="191"/>
      <c r="D1366" s="191"/>
      <c r="E1366" s="44">
        <v>906</v>
      </c>
      <c r="F1366" s="44" t="s">
        <v>145</v>
      </c>
      <c r="G1366" s="62">
        <v>1400023220</v>
      </c>
      <c r="H1366" s="56">
        <v>851</v>
      </c>
      <c r="I1366" s="56"/>
      <c r="J1366" s="57">
        <f>SUMIFS(техфайл!$H$7:$H$4325,техфайл!$D$7:$D$4325,F1366,техфайл!$E$7:$E$4325,G1366,техфайл!$F$7:$F$4325,H1366,техфайл!$A$7:$A$4325,A1366)</f>
        <v>0</v>
      </c>
      <c r="K1366" s="57"/>
      <c r="L1366" s="56">
        <v>291</v>
      </c>
      <c r="M1366" s="89" t="s">
        <v>138</v>
      </c>
      <c r="N1366" s="57">
        <f>SUMIFS(техфайл!$H$7:$H$4325,техфайл!$D$7:$D$4325,F1366,техфайл!$E$7:$E$4325,G1366,техфайл!$F$7:$F$4325,H1366,техфайл!$G$7:$G$4325,L1366,техфайл!$A$7:$A$4325,A1366,техфайл!$K$7:$K$4325,M1366)</f>
        <v>0</v>
      </c>
      <c r="O1366" s="43"/>
      <c r="P1366" s="56" t="str">
        <f t="shared" si="119"/>
        <v>90607021400023220851</v>
      </c>
    </row>
    <row r="1367" spans="1:16" hidden="1" x14ac:dyDescent="0.3">
      <c r="A1367" s="82">
        <v>25710300</v>
      </c>
      <c r="B1367" s="203"/>
      <c r="C1367" s="191"/>
      <c r="D1367" s="191"/>
      <c r="E1367" s="44">
        <v>906</v>
      </c>
      <c r="F1367" s="44" t="s">
        <v>174</v>
      </c>
      <c r="G1367" s="62">
        <v>1400005000</v>
      </c>
      <c r="H1367" s="56">
        <v>112</v>
      </c>
      <c r="I1367" s="56"/>
      <c r="J1367" s="57">
        <f>SUMIFS(техфайл!$H$7:$H$4325,техфайл!$D$7:$D$4325,F1367,техфайл!$E$7:$E$4325,G1367,техфайл!$F$7:$F$4325,H1367,техфайл!$A$7:$A$4325,A1367)</f>
        <v>0</v>
      </c>
      <c r="K1367" s="57"/>
      <c r="L1367" s="56">
        <v>212</v>
      </c>
      <c r="M1367" s="89" t="s">
        <v>175</v>
      </c>
      <c r="N1367" s="57">
        <f>SUMIFS(техфайл!$H$7:$H$4325,техфайл!$D$7:$D$4325,F1367,техфайл!$E$7:$E$4325,G1367,техфайл!$F$7:$F$4325,H1367,техфайл!$G$7:$G$4325,L1367,техфайл!$A$7:$A$4325,A1367,техфайл!$K$7:$K$4325,M1367)</f>
        <v>0</v>
      </c>
      <c r="O1367" s="43"/>
      <c r="P1367" s="56" t="str">
        <f t="shared" si="119"/>
        <v>90607051400005000112</v>
      </c>
    </row>
    <row r="1368" spans="1:16" hidden="1" x14ac:dyDescent="0.3">
      <c r="A1368" s="82">
        <v>25710300</v>
      </c>
      <c r="B1368" s="204"/>
      <c r="C1368" s="192"/>
      <c r="D1368" s="192"/>
      <c r="E1368" s="44">
        <v>906</v>
      </c>
      <c r="F1368" s="44" t="s">
        <v>174</v>
      </c>
      <c r="G1368" s="62">
        <v>1400005000</v>
      </c>
      <c r="H1368" s="56">
        <v>244</v>
      </c>
      <c r="I1368" s="56"/>
      <c r="J1368" s="57">
        <f>SUMIFS(техфайл!$H$7:$H$4325,техфайл!$D$7:$D$4325,F1368,техфайл!$E$7:$E$4325,G1368,техфайл!$F$7:$F$4325,H1368,техфайл!$A$7:$A$4325,A1368)</f>
        <v>0</v>
      </c>
      <c r="K1368" s="57"/>
      <c r="L1368" s="56">
        <v>226</v>
      </c>
      <c r="M1368" s="89" t="s">
        <v>175</v>
      </c>
      <c r="N1368" s="57">
        <f>SUMIFS(техфайл!$H$7:$H$4325,техфайл!$D$7:$D$4325,F1368,техфайл!$E$7:$E$4325,G1368,техфайл!$F$7:$F$4325,H1368,техфайл!$G$7:$G$4325,L1368,техфайл!$A$7:$A$4325,A1368,техфайл!$K$7:$K$4325,M1368)</f>
        <v>0</v>
      </c>
      <c r="O1368" s="43"/>
      <c r="P1368" s="56" t="str">
        <f t="shared" si="119"/>
        <v>90607051400005000244</v>
      </c>
    </row>
    <row r="1369" spans="1:16" ht="18.75" customHeight="1" x14ac:dyDescent="0.3">
      <c r="A1369" s="82">
        <v>25707999</v>
      </c>
      <c r="B1369" s="190" t="s">
        <v>655</v>
      </c>
      <c r="C1369" s="190">
        <v>678</v>
      </c>
      <c r="D1369" s="190" t="str">
        <f>VLOOKUP($A1369, Учреждения!$B$4:$F$292, 3, FALSE)</f>
        <v xml:space="preserve"> ГБОУ "ШКОЛА № 36 Г.О. ГОРЛОВКА"</v>
      </c>
      <c r="E1369" s="81" t="s">
        <v>140</v>
      </c>
      <c r="F1369" s="81" t="s">
        <v>140</v>
      </c>
      <c r="G1369" s="81" t="s">
        <v>140</v>
      </c>
      <c r="H1369" s="81" t="s">
        <v>140</v>
      </c>
      <c r="I1369" s="81" t="s">
        <v>140</v>
      </c>
      <c r="J1369" s="81" t="s">
        <v>140</v>
      </c>
      <c r="K1369" s="80">
        <f>SUM(J1370:J1389)</f>
        <v>86420</v>
      </c>
      <c r="L1369" s="56"/>
      <c r="M1369" s="89"/>
      <c r="N1369" s="57"/>
      <c r="O1369" s="43"/>
      <c r="P1369" s="85"/>
    </row>
    <row r="1370" spans="1:16" ht="18.75" hidden="1" customHeight="1" x14ac:dyDescent="0.3">
      <c r="A1370" s="82">
        <v>25707999</v>
      </c>
      <c r="B1370" s="191"/>
      <c r="C1370" s="191"/>
      <c r="D1370" s="191"/>
      <c r="E1370" s="44">
        <v>906</v>
      </c>
      <c r="F1370" s="44" t="s">
        <v>145</v>
      </c>
      <c r="G1370" s="62">
        <v>1400023220</v>
      </c>
      <c r="H1370" s="56">
        <v>612</v>
      </c>
      <c r="I1370" s="56"/>
      <c r="J1370" s="57">
        <f>SUMIFS(техфайл!$H$7:$H$4325,техфайл!$D$7:$D$4325,F1370,техфайл!$E$7:$E$4325,G1370,техфайл!$F$7:$F$4325,H1370,техфайл!$A$7:$A$4325,A1370)</f>
        <v>0</v>
      </c>
      <c r="K1370" s="57"/>
      <c r="L1370" s="56">
        <v>211</v>
      </c>
      <c r="M1370" s="89" t="s">
        <v>172</v>
      </c>
      <c r="N1370" s="57">
        <f>SUMIFS(техфайл!$H$7:$H$4325,техфайл!$D$7:$D$4325,F1370,техфайл!$E$7:$E$4325,G1370,техфайл!$F$7:$F$4325,H1370,техфайл!$G$7:$G$4325,L1370,техфайл!$A$7:$A$4325,A1370,техфайл!$K$7:$K$4325,M1370)+SUMIFS(техфайл!$H$7:$H$4325,техфайл!$D$7:$D$4325,F1370,техфайл!$E$7:$E$4325,G1370,техфайл!$F$7:$F$4325,H1370,техфайл!$G$7:$G$4325,266,техфайл!$A$7:$A$4325,A1370,техфайл!$K$7:$K$4325,M1370)</f>
        <v>0</v>
      </c>
      <c r="O1370" s="43"/>
      <c r="P1370" s="56" t="str">
        <f t="shared" ref="P1370:P1389" si="122">E1370&amp;F1370&amp;SUBSTITUTE(G1370," ","")&amp;H1370</f>
        <v>90607021400023220612</v>
      </c>
    </row>
    <row r="1371" spans="1:16" x14ac:dyDescent="0.3">
      <c r="A1371" s="82">
        <v>25707999</v>
      </c>
      <c r="B1371" s="191"/>
      <c r="C1371" s="191"/>
      <c r="D1371" s="191"/>
      <c r="E1371" s="44">
        <v>906</v>
      </c>
      <c r="F1371" s="44" t="s">
        <v>145</v>
      </c>
      <c r="G1371" s="62" t="s">
        <v>684</v>
      </c>
      <c r="H1371" s="56">
        <v>612</v>
      </c>
      <c r="I1371" s="56"/>
      <c r="J1371" s="57">
        <f>SUMIFS(техфайл!$H$7:$H$4325,техфайл!$D$7:$D$4325,F1371,техфайл!$E$7:$E$4325,G1371,техфайл!$F$7:$F$4325,H1371,техфайл!$A$7:$A$4325,A1371)</f>
        <v>86420</v>
      </c>
      <c r="K1371" s="57"/>
      <c r="L1371" s="56">
        <v>213</v>
      </c>
      <c r="M1371" s="89" t="s">
        <v>173</v>
      </c>
      <c r="N1371" s="57">
        <f>SUMIFS(техфайл!$H$7:$H$4325,техфайл!$D$7:$D$4325,F1371,техфайл!$E$7:$E$4325,G1371,техфайл!$F$7:$F$4325,H1371,техфайл!$G$7:$G$4325,L1371,техфайл!$A$7:$A$4325,A1371,техфайл!$K$7:$K$4325,M1371)</f>
        <v>0</v>
      </c>
      <c r="O1371" s="43"/>
      <c r="P1371" s="56" t="str">
        <f t="shared" si="122"/>
        <v>906070214000R3040612</v>
      </c>
    </row>
    <row r="1372" spans="1:16" ht="18.75" hidden="1" customHeight="1" x14ac:dyDescent="0.3">
      <c r="A1372" s="82">
        <v>25707999</v>
      </c>
      <c r="B1372" s="191"/>
      <c r="C1372" s="191"/>
      <c r="D1372" s="191"/>
      <c r="E1372" s="44">
        <v>906</v>
      </c>
      <c r="F1372" s="44" t="s">
        <v>145</v>
      </c>
      <c r="G1372" s="62" t="s">
        <v>683</v>
      </c>
      <c r="H1372" s="56">
        <v>612</v>
      </c>
      <c r="I1372" s="56"/>
      <c r="J1372" s="57">
        <f>SUMIFS(техфайл!$H$7:$H$4325,техфайл!$D$7:$D$4325,F1372,техфайл!$E$7:$E$4325,G1372,техфайл!$F$7:$F$4325,H1372,техфайл!$A$7:$A$4325,A1372)</f>
        <v>0</v>
      </c>
      <c r="K1372" s="57"/>
      <c r="L1372" s="56">
        <v>211</v>
      </c>
      <c r="M1372" s="89" t="s">
        <v>172</v>
      </c>
      <c r="N1372" s="57">
        <f>SUMIFS(техфайл!$H$7:$H$4325,техфайл!$D$7:$D$4325,F1372,техфайл!$E$7:$E$4325,G1372,техфайл!$F$7:$F$4325,H1372,техфайл!$G$7:$G$4325,L1372,техфайл!$A$7:$A$4325,A1372,техфайл!$K$7:$K$4325,M1372)+SUMIFS(техфайл!$H$7:$H$4325,техфайл!$D$7:$D$4325,F1372,техфайл!$E$7:$E$4325,G1372,техфайл!$F$7:$F$4325,H1372,техфайл!$G$7:$G$4325,266,техфайл!$A$7:$A$4325,A1372,техфайл!$K$7:$K$4325,M1372)</f>
        <v>0</v>
      </c>
      <c r="O1372" s="43"/>
      <c r="P1372" s="56" t="str">
        <f t="shared" ref="P1372:P1373" si="123">E1372&amp;F1372&amp;SUBSTITUTE(G1372," ","")&amp;H1372</f>
        <v>906070214000R3030612</v>
      </c>
    </row>
    <row r="1373" spans="1:16" hidden="1" x14ac:dyDescent="0.3">
      <c r="A1373" s="82">
        <v>25707999</v>
      </c>
      <c r="B1373" s="191"/>
      <c r="C1373" s="191"/>
      <c r="D1373" s="191"/>
      <c r="E1373" s="44">
        <v>906</v>
      </c>
      <c r="F1373" s="44" t="s">
        <v>145</v>
      </c>
      <c r="G1373" s="62" t="s">
        <v>683</v>
      </c>
      <c r="H1373" s="56"/>
      <c r="I1373" s="56"/>
      <c r="J1373" s="57">
        <f>SUMIFS(техфайл!$H$7:$H$4325,техфайл!$D$7:$D$4325,F1373,техфайл!$E$7:$E$4325,G1373,техфайл!$F$7:$F$4325,H1373,техфайл!$A$7:$A$4325,A1373)</f>
        <v>0</v>
      </c>
      <c r="K1373" s="57"/>
      <c r="L1373" s="56">
        <v>213</v>
      </c>
      <c r="M1373" s="89" t="s">
        <v>173</v>
      </c>
      <c r="N1373" s="57">
        <f>SUMIFS(техфайл!$H$7:$H$4325,техфайл!$D$7:$D$4325,F1373,техфайл!$E$7:$E$4325,G1373,техфайл!$F$7:$F$4325,H1373,техфайл!$G$7:$G$4325,L1373,техфайл!$A$7:$A$4325,A1373,техфайл!$K$7:$K$4325,M1373)</f>
        <v>0</v>
      </c>
      <c r="O1373" s="43"/>
      <c r="P1373" s="56" t="str">
        <f t="shared" si="123"/>
        <v>906070214000R3030</v>
      </c>
    </row>
    <row r="1374" spans="1:16" hidden="1" x14ac:dyDescent="0.3">
      <c r="A1374" s="82">
        <v>25707999</v>
      </c>
      <c r="B1374" s="191"/>
      <c r="C1374" s="191"/>
      <c r="D1374" s="191"/>
      <c r="E1374" s="44">
        <v>906</v>
      </c>
      <c r="F1374" s="44" t="s">
        <v>145</v>
      </c>
      <c r="G1374" s="62" t="s">
        <v>685</v>
      </c>
      <c r="H1374" s="56">
        <v>612</v>
      </c>
      <c r="I1374" s="56"/>
      <c r="J1374" s="57">
        <f>SUMIFS(техфайл!$H$7:$H$4325,техфайл!$D$7:$D$4325,F1374,техфайл!$E$7:$E$4325,G1374,техфайл!$F$7:$F$4325,H1374,техфайл!$A$7:$A$4325,A1374)</f>
        <v>0</v>
      </c>
      <c r="K1374" s="57"/>
      <c r="L1374" s="56">
        <v>221</v>
      </c>
      <c r="M1374" s="89" t="s">
        <v>131</v>
      </c>
      <c r="N1374" s="57">
        <f>SUMIFS(техфайл!$H$7:$H$4325,техфайл!$D$7:$D$4325,F1374,техфайл!$E$7:$E$4325,G1374,техфайл!$F$7:$F$4325,H1374,техфайл!$G$7:$G$4325,L1374,техфайл!$A$7:$A$4325,A1374,техфайл!$K$7:$K$4325,M1374)</f>
        <v>0</v>
      </c>
      <c r="O1374" s="43"/>
      <c r="P1374" s="56" t="str">
        <f t="shared" si="122"/>
        <v>906070214000R0500612</v>
      </c>
    </row>
    <row r="1375" spans="1:16" hidden="1" x14ac:dyDescent="0.3">
      <c r="A1375" s="82">
        <v>25707999</v>
      </c>
      <c r="B1375" s="191"/>
      <c r="C1375" s="191"/>
      <c r="D1375" s="191"/>
      <c r="E1375" s="44">
        <v>906</v>
      </c>
      <c r="F1375" s="44" t="s">
        <v>145</v>
      </c>
      <c r="G1375" s="62" t="s">
        <v>685</v>
      </c>
      <c r="H1375" s="56"/>
      <c r="I1375" s="56"/>
      <c r="J1375" s="57">
        <f>SUMIFS(техфайл!$H$7:$H$4325,техфайл!$D$7:$D$4325,F1375,техфайл!$E$7:$E$4325,G1375,техфайл!$F$7:$F$4325,H1375,техфайл!$A$7:$A$4325,A1375)</f>
        <v>0</v>
      </c>
      <c r="K1375" s="57"/>
      <c r="L1375" s="56">
        <v>223</v>
      </c>
      <c r="M1375" s="89" t="s">
        <v>132</v>
      </c>
      <c r="N1375" s="57">
        <f>SUMIFS(техфайл!$H$7:$H$4325,техфайл!$D$7:$D$4325,F1375,техфайл!$E$7:$E$4325,G1375,техфайл!$F$7:$F$4325,H1375,техфайл!$G$7:$G$4325,L1375,техфайл!$A$7:$A$4325,A1375,техфайл!$K$7:$K$4325,M1375)</f>
        <v>0</v>
      </c>
      <c r="O1375" s="43"/>
      <c r="P1375" s="56" t="str">
        <f t="shared" si="122"/>
        <v>906070214000R0500</v>
      </c>
    </row>
    <row r="1376" spans="1:16" hidden="1" x14ac:dyDescent="0.3">
      <c r="A1376" s="82">
        <v>25707999</v>
      </c>
      <c r="B1376" s="191"/>
      <c r="C1376" s="191"/>
      <c r="D1376" s="191"/>
      <c r="E1376" s="44">
        <v>906</v>
      </c>
      <c r="F1376" s="44" t="s">
        <v>145</v>
      </c>
      <c r="G1376" s="62">
        <v>1400023220</v>
      </c>
      <c r="H1376" s="56">
        <v>244</v>
      </c>
      <c r="I1376" s="56"/>
      <c r="J1376" s="57"/>
      <c r="K1376" s="57"/>
      <c r="L1376" s="56">
        <v>223</v>
      </c>
      <c r="M1376" s="89" t="s">
        <v>133</v>
      </c>
      <c r="N1376" s="57">
        <f>SUMIFS(техфайл!$H$7:$H$4325,техфайл!$D$7:$D$4325,F1376,техфайл!$E$7:$E$4325,G1376,техфайл!$F$7:$F$4325,H1376,техфайл!$G$7:$G$4325,L1376,техфайл!$A$7:$A$4325,A1376,техфайл!$K$7:$K$4325,M1376)</f>
        <v>0</v>
      </c>
      <c r="O1376" s="43"/>
      <c r="P1376" s="56" t="str">
        <f t="shared" si="122"/>
        <v>90607021400023220244</v>
      </c>
    </row>
    <row r="1377" spans="1:16" hidden="1" x14ac:dyDescent="0.3">
      <c r="A1377" s="82">
        <v>25707999</v>
      </c>
      <c r="B1377" s="191"/>
      <c r="C1377" s="191"/>
      <c r="D1377" s="191"/>
      <c r="E1377" s="44">
        <v>906</v>
      </c>
      <c r="F1377" s="44" t="s">
        <v>145</v>
      </c>
      <c r="G1377" s="62">
        <v>1400023220</v>
      </c>
      <c r="H1377" s="56">
        <v>247</v>
      </c>
      <c r="I1377" s="56"/>
      <c r="J1377" s="57"/>
      <c r="K1377" s="57"/>
      <c r="L1377" s="56">
        <v>223</v>
      </c>
      <c r="M1377" s="89" t="s">
        <v>134</v>
      </c>
      <c r="N1377" s="57">
        <f>SUMIFS(техфайл!$H$7:$H$4325,техфайл!$D$7:$D$4325,F1377,техфайл!$E$7:$E$4325,G1377,техфайл!$F$7:$F$4325,H1377,техфайл!$G$7:$G$4325,L1377,техфайл!$A$7:$A$4325,A1377,техфайл!$K$7:$K$4325,M1377)</f>
        <v>0</v>
      </c>
      <c r="O1377" s="43"/>
      <c r="P1377" s="56" t="str">
        <f t="shared" si="122"/>
        <v>90607021400023220247</v>
      </c>
    </row>
    <row r="1378" spans="1:16" hidden="1" x14ac:dyDescent="0.3">
      <c r="A1378" s="82">
        <v>25707999</v>
      </c>
      <c r="B1378" s="191"/>
      <c r="C1378" s="191"/>
      <c r="D1378" s="191"/>
      <c r="E1378" s="44">
        <v>906</v>
      </c>
      <c r="F1378" s="44" t="s">
        <v>145</v>
      </c>
      <c r="G1378" s="62">
        <v>1400023220</v>
      </c>
      <c r="H1378" s="56">
        <v>247</v>
      </c>
      <c r="I1378" s="56"/>
      <c r="J1378" s="57"/>
      <c r="K1378" s="57"/>
      <c r="L1378" s="56">
        <v>223</v>
      </c>
      <c r="M1378" s="89" t="s">
        <v>135</v>
      </c>
      <c r="N1378" s="57">
        <f>SUMIFS(техфайл!$H$7:$H$4325,техфайл!$D$7:$D$4325,F1378,техфайл!$E$7:$E$4325,G1378,техфайл!$F$7:$F$4325,H1378,техфайл!$G$7:$G$4325,L1378,техфайл!$A$7:$A$4325,A1378,техфайл!$K$7:$K$4325,M1378)</f>
        <v>0</v>
      </c>
      <c r="O1378" s="43"/>
      <c r="P1378" s="56" t="str">
        <f t="shared" si="122"/>
        <v>90607021400023220247</v>
      </c>
    </row>
    <row r="1379" spans="1:16" hidden="1" x14ac:dyDescent="0.3">
      <c r="A1379" s="82">
        <v>25707999</v>
      </c>
      <c r="B1379" s="191"/>
      <c r="C1379" s="191"/>
      <c r="D1379" s="191"/>
      <c r="E1379" s="44">
        <v>906</v>
      </c>
      <c r="F1379" s="44" t="s">
        <v>145</v>
      </c>
      <c r="G1379" s="62">
        <v>1400023220</v>
      </c>
      <c r="H1379" s="56">
        <v>244</v>
      </c>
      <c r="I1379" s="56"/>
      <c r="J1379" s="57"/>
      <c r="K1379" s="57"/>
      <c r="L1379" s="56">
        <v>225</v>
      </c>
      <c r="M1379" s="89" t="s">
        <v>131</v>
      </c>
      <c r="N1379" s="57">
        <f>SUMIFS(техфайл!$H$7:$H$4325,техфайл!$D$7:$D$4325,F1379,техфайл!$E$7:$E$4325,G1379,техфайл!$F$7:$F$4325,H1379,техфайл!$G$7:$G$4325,L1379,техфайл!$A$7:$A$4325,A1379,техфайл!$K$7:$K$4325,M1379)</f>
        <v>0</v>
      </c>
      <c r="O1379" s="43"/>
      <c r="P1379" s="56" t="str">
        <f t="shared" si="122"/>
        <v>90607021400023220244</v>
      </c>
    </row>
    <row r="1380" spans="1:16" hidden="1" x14ac:dyDescent="0.3">
      <c r="A1380" s="82">
        <v>25707999</v>
      </c>
      <c r="B1380" s="191"/>
      <c r="C1380" s="191"/>
      <c r="D1380" s="191"/>
      <c r="E1380" s="44">
        <v>906</v>
      </c>
      <c r="F1380" s="44" t="s">
        <v>145</v>
      </c>
      <c r="G1380" s="62">
        <v>1400023220</v>
      </c>
      <c r="H1380" s="56">
        <v>244</v>
      </c>
      <c r="I1380" s="56"/>
      <c r="J1380" s="57"/>
      <c r="K1380" s="57"/>
      <c r="L1380" s="56">
        <v>226</v>
      </c>
      <c r="M1380" s="89" t="s">
        <v>137</v>
      </c>
      <c r="N1380" s="57">
        <f>SUMIFS(техфайл!$H$7:$H$4325,техфайл!$D$7:$D$4325,F1380,техфайл!$E$7:$E$4325,G1380,техфайл!$F$7:$F$4325,H1380,техфайл!$G$7:$G$4325,L1380,техфайл!$A$7:$A$4325,A1380,техфайл!$K$7:$K$4325,M1380)</f>
        <v>0</v>
      </c>
      <c r="O1380" s="43"/>
      <c r="P1380" s="56" t="str">
        <f t="shared" si="122"/>
        <v>90607021400023220244</v>
      </c>
    </row>
    <row r="1381" spans="1:16" hidden="1" x14ac:dyDescent="0.3">
      <c r="A1381" s="82">
        <v>25707999</v>
      </c>
      <c r="B1381" s="191"/>
      <c r="C1381" s="191"/>
      <c r="D1381" s="191"/>
      <c r="E1381" s="44">
        <v>906</v>
      </c>
      <c r="F1381" s="44" t="s">
        <v>145</v>
      </c>
      <c r="G1381" s="62">
        <v>1400023220</v>
      </c>
      <c r="H1381" s="56">
        <v>244</v>
      </c>
      <c r="I1381" s="56"/>
      <c r="J1381" s="57"/>
      <c r="K1381" s="57"/>
      <c r="L1381" s="56">
        <v>226</v>
      </c>
      <c r="M1381" s="89" t="s">
        <v>131</v>
      </c>
      <c r="N1381" s="57">
        <f>SUMIFS(техфайл!$H$7:$H$4325,техфайл!$D$7:$D$4325,F1381,техфайл!$E$7:$E$4325,G1381,техфайл!$F$7:$F$4325,H1381,техфайл!$G$7:$G$4325,L1381,техфайл!$A$7:$A$4325,A1381,техфайл!$K$7:$K$4325,M1381)</f>
        <v>0</v>
      </c>
      <c r="O1381" s="43"/>
      <c r="P1381" s="56" t="str">
        <f t="shared" si="122"/>
        <v>90607021400023220244</v>
      </c>
    </row>
    <row r="1382" spans="1:16" hidden="1" x14ac:dyDescent="0.3">
      <c r="A1382" s="82">
        <v>25707999</v>
      </c>
      <c r="B1382" s="191"/>
      <c r="C1382" s="191"/>
      <c r="D1382" s="191"/>
      <c r="E1382" s="44">
        <v>906</v>
      </c>
      <c r="F1382" s="44" t="s">
        <v>145</v>
      </c>
      <c r="G1382" s="62">
        <v>1400023220</v>
      </c>
      <c r="H1382" s="56">
        <v>244</v>
      </c>
      <c r="I1382" s="56"/>
      <c r="J1382" s="57"/>
      <c r="K1382" s="57"/>
      <c r="L1382" s="56">
        <v>310</v>
      </c>
      <c r="M1382" s="89" t="s">
        <v>136</v>
      </c>
      <c r="N1382" s="57">
        <f>SUMIFS(техфайл!$H$7:$H$4325,техфайл!$D$7:$D$4325,F1382,техфайл!$E$7:$E$4325,G1382,техфайл!$F$7:$F$4325,H1382,техфайл!$G$7:$G$4325,L1382,техфайл!$A$7:$A$4325,A1382,техфайл!$K$7:$K$4325,M1382)</f>
        <v>0</v>
      </c>
      <c r="O1382" s="43"/>
      <c r="P1382" s="56" t="str">
        <f t="shared" si="122"/>
        <v>90607021400023220244</v>
      </c>
    </row>
    <row r="1383" spans="1:16" hidden="1" x14ac:dyDescent="0.3">
      <c r="A1383" s="82">
        <v>25707999</v>
      </c>
      <c r="B1383" s="191"/>
      <c r="C1383" s="191"/>
      <c r="D1383" s="191"/>
      <c r="E1383" s="44">
        <v>906</v>
      </c>
      <c r="F1383" s="44" t="s">
        <v>145</v>
      </c>
      <c r="G1383" s="62">
        <v>1400023220</v>
      </c>
      <c r="H1383" s="56">
        <v>244</v>
      </c>
      <c r="I1383" s="56"/>
      <c r="J1383" s="57"/>
      <c r="K1383" s="57"/>
      <c r="L1383" s="56">
        <v>342</v>
      </c>
      <c r="M1383" s="89">
        <v>2230</v>
      </c>
      <c r="N1383" s="57">
        <f>SUMIFS(техфайл!$H$7:$H$4325,техфайл!$D$7:$D$4325,F1383,техфайл!$E$7:$E$4325,G1383,техфайл!$F$7:$F$4325,H1383,техфайл!$G$7:$G$4325,L1383,техфайл!$A$7:$A$4325,A1383,техфайл!$K$7:$K$4325,M1383)</f>
        <v>0</v>
      </c>
      <c r="O1383" s="43"/>
      <c r="P1383" s="56" t="str">
        <f t="shared" ref="P1383" si="124">E1383&amp;F1383&amp;SUBSTITUTE(G1383," ","")&amp;H1383</f>
        <v>90607021400023220244</v>
      </c>
    </row>
    <row r="1384" spans="1:16" hidden="1" x14ac:dyDescent="0.3">
      <c r="A1384" s="82">
        <v>25707999</v>
      </c>
      <c r="B1384" s="191"/>
      <c r="C1384" s="191"/>
      <c r="D1384" s="191"/>
      <c r="E1384" s="44">
        <v>906</v>
      </c>
      <c r="F1384" s="44" t="s">
        <v>145</v>
      </c>
      <c r="G1384" s="62" t="s">
        <v>684</v>
      </c>
      <c r="H1384" s="56">
        <v>244</v>
      </c>
      <c r="I1384" s="56"/>
      <c r="J1384" s="57">
        <f>SUMIFS(техфайл!$H$7:$H$4325,техфайл!$D$7:$D$4325,F1384,техфайл!$E$7:$E$4325,G1384,техфайл!$F$7:$F$4325,H1384,техфайл!$A$7:$A$4325,A1384)</f>
        <v>0</v>
      </c>
      <c r="K1384" s="57"/>
      <c r="L1384" s="56">
        <v>342</v>
      </c>
      <c r="M1384" s="89">
        <v>2230</v>
      </c>
      <c r="N1384" s="57">
        <f>SUMIFS(техфайл!$H$7:$H$4325,техфайл!$D$7:$D$4325,F1384,техфайл!$E$7:$E$4325,G1384,техфайл!$F$7:$F$4325,H1384,техфайл!$G$7:$G$4325,L1384,техфайл!$A$7:$A$4325,A1384,техфайл!$K$7:$K$4325,M1384)</f>
        <v>0</v>
      </c>
      <c r="O1384" s="43"/>
      <c r="P1384" s="56" t="str">
        <f t="shared" si="122"/>
        <v>906070214000R3040244</v>
      </c>
    </row>
    <row r="1385" spans="1:16" hidden="1" x14ac:dyDescent="0.3">
      <c r="A1385" s="82">
        <v>25707999</v>
      </c>
      <c r="B1385" s="191"/>
      <c r="C1385" s="191"/>
      <c r="D1385" s="191"/>
      <c r="E1385" s="44">
        <v>906</v>
      </c>
      <c r="F1385" s="44" t="s">
        <v>145</v>
      </c>
      <c r="G1385" s="62">
        <v>1400023220</v>
      </c>
      <c r="H1385" s="56">
        <v>244</v>
      </c>
      <c r="I1385" s="56"/>
      <c r="J1385" s="57"/>
      <c r="K1385" s="57"/>
      <c r="L1385" s="56">
        <v>344</v>
      </c>
      <c r="M1385" s="89" t="s">
        <v>136</v>
      </c>
      <c r="N1385" s="57">
        <f>SUMIFS(техфайл!$H$7:$H$4325,техфайл!$D$7:$D$4325,F1385,техфайл!$E$7:$E$4325,G1385,техфайл!$F$7:$F$4325,H1385,техфайл!$G$7:$G$4325,L1385,техфайл!$A$7:$A$4325,A1385,техфайл!$K$7:$K$4325,M1385)</f>
        <v>0</v>
      </c>
      <c r="O1385" s="43"/>
      <c r="P1385" s="56" t="str">
        <f t="shared" si="122"/>
        <v>90607021400023220244</v>
      </c>
    </row>
    <row r="1386" spans="1:16" hidden="1" x14ac:dyDescent="0.3">
      <c r="A1386" s="82">
        <v>25707999</v>
      </c>
      <c r="B1386" s="191"/>
      <c r="C1386" s="191"/>
      <c r="D1386" s="191"/>
      <c r="E1386" s="44">
        <v>906</v>
      </c>
      <c r="F1386" s="44" t="s">
        <v>145</v>
      </c>
      <c r="G1386" s="62">
        <v>1400023220</v>
      </c>
      <c r="H1386" s="56">
        <v>244</v>
      </c>
      <c r="I1386" s="56"/>
      <c r="J1386" s="57"/>
      <c r="K1386" s="57"/>
      <c r="L1386" s="56">
        <v>346</v>
      </c>
      <c r="M1386" s="89" t="s">
        <v>136</v>
      </c>
      <c r="N1386" s="57">
        <f>SUMIFS(техфайл!$H$7:$H$4325,техфайл!$D$7:$D$4325,F1386,техфайл!$E$7:$E$4325,G1386,техфайл!$F$7:$F$4325,H1386,техфайл!$G$7:$G$4325,L1386,техфайл!$A$7:$A$4325,A1386,техфайл!$K$7:$K$4325,M1386)</f>
        <v>0</v>
      </c>
      <c r="O1386" s="43"/>
      <c r="P1386" s="56" t="str">
        <f t="shared" si="122"/>
        <v>90607021400023220244</v>
      </c>
    </row>
    <row r="1387" spans="1:16" hidden="1" x14ac:dyDescent="0.3">
      <c r="A1387" s="82">
        <v>25707999</v>
      </c>
      <c r="B1387" s="191"/>
      <c r="C1387" s="191"/>
      <c r="D1387" s="191"/>
      <c r="E1387" s="44">
        <v>906</v>
      </c>
      <c r="F1387" s="44" t="s">
        <v>145</v>
      </c>
      <c r="G1387" s="62">
        <v>1400023220</v>
      </c>
      <c r="H1387" s="56">
        <v>851</v>
      </c>
      <c r="I1387" s="56"/>
      <c r="J1387" s="57">
        <f>SUMIFS(техфайл!$H$7:$H$4325,техфайл!$D$7:$D$4325,F1387,техфайл!$E$7:$E$4325,G1387,техфайл!$F$7:$F$4325,H1387,техфайл!$A$7:$A$4325,A1387)</f>
        <v>0</v>
      </c>
      <c r="K1387" s="57"/>
      <c r="L1387" s="56">
        <v>291</v>
      </c>
      <c r="M1387" s="89" t="s">
        <v>138</v>
      </c>
      <c r="N1387" s="57">
        <f>SUMIFS(техфайл!$H$7:$H$4325,техфайл!$D$7:$D$4325,F1387,техфайл!$E$7:$E$4325,G1387,техфайл!$F$7:$F$4325,H1387,техфайл!$G$7:$G$4325,L1387,техфайл!$A$7:$A$4325,A1387,техфайл!$K$7:$K$4325,M1387)</f>
        <v>0</v>
      </c>
      <c r="O1387" s="43"/>
      <c r="P1387" s="56" t="str">
        <f t="shared" si="122"/>
        <v>90607021400023220851</v>
      </c>
    </row>
    <row r="1388" spans="1:16" hidden="1" x14ac:dyDescent="0.3">
      <c r="A1388" s="82">
        <v>25707999</v>
      </c>
      <c r="B1388" s="191"/>
      <c r="C1388" s="191"/>
      <c r="D1388" s="191"/>
      <c r="E1388" s="44">
        <v>906</v>
      </c>
      <c r="F1388" s="44" t="s">
        <v>174</v>
      </c>
      <c r="G1388" s="62">
        <v>1400005000</v>
      </c>
      <c r="H1388" s="56">
        <v>112</v>
      </c>
      <c r="I1388" s="56"/>
      <c r="J1388" s="57">
        <f>SUMIFS(техфайл!$H$7:$H$4325,техфайл!$D$7:$D$4325,F1388,техфайл!$E$7:$E$4325,G1388,техфайл!$F$7:$F$4325,H1388,техфайл!$A$7:$A$4325,A1388)</f>
        <v>0</v>
      </c>
      <c r="K1388" s="57"/>
      <c r="L1388" s="56">
        <v>212</v>
      </c>
      <c r="M1388" s="89" t="s">
        <v>175</v>
      </c>
      <c r="N1388" s="57">
        <f>SUMIFS(техфайл!$H$7:$H$4325,техфайл!$D$7:$D$4325,F1388,техфайл!$E$7:$E$4325,G1388,техфайл!$F$7:$F$4325,H1388,техфайл!$G$7:$G$4325,L1388,техфайл!$A$7:$A$4325,A1388,техфайл!$K$7:$K$4325,M1388)</f>
        <v>0</v>
      </c>
      <c r="O1388" s="43"/>
      <c r="P1388" s="56" t="str">
        <f t="shared" si="122"/>
        <v>90607051400005000112</v>
      </c>
    </row>
    <row r="1389" spans="1:16" hidden="1" x14ac:dyDescent="0.3">
      <c r="A1389" s="82">
        <v>25707999</v>
      </c>
      <c r="B1389" s="192"/>
      <c r="C1389" s="192"/>
      <c r="D1389" s="192"/>
      <c r="E1389" s="44">
        <v>906</v>
      </c>
      <c r="F1389" s="44" t="s">
        <v>174</v>
      </c>
      <c r="G1389" s="62">
        <v>1400005000</v>
      </c>
      <c r="H1389" s="56">
        <v>244</v>
      </c>
      <c r="I1389" s="56"/>
      <c r="J1389" s="57">
        <f>SUMIFS(техфайл!$H$7:$H$4325,техфайл!$D$7:$D$4325,F1389,техфайл!$E$7:$E$4325,G1389,техфайл!$F$7:$F$4325,H1389,техфайл!$A$7:$A$4325,A1389)</f>
        <v>0</v>
      </c>
      <c r="K1389" s="57"/>
      <c r="L1389" s="56">
        <v>226</v>
      </c>
      <c r="M1389" s="89" t="s">
        <v>175</v>
      </c>
      <c r="N1389" s="57">
        <f>SUMIFS(техфайл!$H$7:$H$4325,техфайл!$D$7:$D$4325,F1389,техфайл!$E$7:$E$4325,G1389,техфайл!$F$7:$F$4325,H1389,техфайл!$G$7:$G$4325,L1389,техфайл!$A$7:$A$4325,A1389,техфайл!$K$7:$K$4325,M1389)</f>
        <v>0</v>
      </c>
      <c r="O1389" s="43"/>
      <c r="P1389" s="56" t="str">
        <f t="shared" si="122"/>
        <v>90607051400005000244</v>
      </c>
    </row>
    <row r="1390" spans="1:16" ht="18.75" customHeight="1" x14ac:dyDescent="0.3">
      <c r="A1390" s="82">
        <v>25710292</v>
      </c>
      <c r="B1390" s="190" t="s">
        <v>656</v>
      </c>
      <c r="C1390" s="190">
        <v>679</v>
      </c>
      <c r="D1390" s="190" t="str">
        <f>VLOOKUP($A1390, Учреждения!$B$4:$F$292, 3, FALSE)</f>
        <v xml:space="preserve"> ГБОУ "ШКОЛА № 38 Г. О. ГОРЛОВКА"
</v>
      </c>
      <c r="E1390" s="81" t="s">
        <v>140</v>
      </c>
      <c r="F1390" s="81" t="s">
        <v>140</v>
      </c>
      <c r="G1390" s="81" t="s">
        <v>140</v>
      </c>
      <c r="H1390" s="81" t="s">
        <v>140</v>
      </c>
      <c r="I1390" s="81" t="s">
        <v>140</v>
      </c>
      <c r="J1390" s="81" t="s">
        <v>140</v>
      </c>
      <c r="K1390" s="80">
        <f>SUM(J1391:J1411)</f>
        <v>43210</v>
      </c>
      <c r="L1390" s="56"/>
      <c r="M1390" s="89"/>
      <c r="N1390" s="57"/>
      <c r="O1390" s="43"/>
      <c r="P1390" s="85"/>
    </row>
    <row r="1391" spans="1:16" ht="18.75" hidden="1" customHeight="1" x14ac:dyDescent="0.3">
      <c r="A1391" s="82">
        <v>25710292</v>
      </c>
      <c r="B1391" s="191"/>
      <c r="C1391" s="191"/>
      <c r="D1391" s="191"/>
      <c r="E1391" s="44">
        <v>906</v>
      </c>
      <c r="F1391" s="44" t="s">
        <v>145</v>
      </c>
      <c r="G1391" s="62">
        <v>1400023220</v>
      </c>
      <c r="H1391" s="56">
        <v>612</v>
      </c>
      <c r="I1391" s="56"/>
      <c r="J1391" s="57">
        <f>SUMIFS(техфайл!$H$7:$H$4325,техфайл!$D$7:$D$4325,F1391,техфайл!$E$7:$E$4325,G1391,техфайл!$F$7:$F$4325,H1391,техфайл!$A$7:$A$4325,A1391)</f>
        <v>0</v>
      </c>
      <c r="K1391" s="57"/>
      <c r="L1391" s="56">
        <v>211</v>
      </c>
      <c r="M1391" s="89" t="s">
        <v>172</v>
      </c>
      <c r="N1391" s="57">
        <f>SUMIFS(техфайл!$H$7:$H$4325,техфайл!$D$7:$D$4325,F1391,техфайл!$E$7:$E$4325,G1391,техфайл!$F$7:$F$4325,H1391,техфайл!$G$7:$G$4325,L1391,техфайл!$A$7:$A$4325,A1391,техфайл!$K$7:$K$4325,M1391)+SUMIFS(техфайл!$H$7:$H$4325,техфайл!$D$7:$D$4325,F1391,техфайл!$E$7:$E$4325,G1391,техфайл!$F$7:$F$4325,H1391,техфайл!$G$7:$G$4325,266,техфайл!$A$7:$A$4325,A1391,техфайл!$K$7:$K$4325,M1391)</f>
        <v>0</v>
      </c>
      <c r="O1391" s="43"/>
      <c r="P1391" s="56" t="str">
        <f t="shared" ref="P1391:P1411" si="125">E1391&amp;F1391&amp;SUBSTITUTE(G1391," ","")&amp;H1391</f>
        <v>90607021400023220612</v>
      </c>
    </row>
    <row r="1392" spans="1:16" x14ac:dyDescent="0.3">
      <c r="A1392" s="82">
        <v>25710292</v>
      </c>
      <c r="B1392" s="191"/>
      <c r="C1392" s="191"/>
      <c r="D1392" s="191"/>
      <c r="E1392" s="44">
        <v>906</v>
      </c>
      <c r="F1392" s="44" t="s">
        <v>145</v>
      </c>
      <c r="G1392" s="62" t="s">
        <v>684</v>
      </c>
      <c r="H1392" s="56">
        <v>612</v>
      </c>
      <c r="I1392" s="56"/>
      <c r="J1392" s="57">
        <f>SUMIFS(техфайл!$H$7:$H$4325,техфайл!$D$7:$D$4325,F1392,техфайл!$E$7:$E$4325,G1392,техфайл!$F$7:$F$4325,H1392,техфайл!$A$7:$A$4325,A1392)</f>
        <v>43210</v>
      </c>
      <c r="K1392" s="57"/>
      <c r="L1392" s="56">
        <v>213</v>
      </c>
      <c r="M1392" s="89" t="s">
        <v>173</v>
      </c>
      <c r="N1392" s="57">
        <f>SUMIFS(техфайл!$H$7:$H$4325,техфайл!$D$7:$D$4325,F1392,техфайл!$E$7:$E$4325,G1392,техфайл!$F$7:$F$4325,H1392,техфайл!$G$7:$G$4325,L1392,техфайл!$A$7:$A$4325,A1392,техфайл!$K$7:$K$4325,M1392)</f>
        <v>0</v>
      </c>
      <c r="O1392" s="43"/>
      <c r="P1392" s="56" t="str">
        <f t="shared" si="125"/>
        <v>906070214000R3040612</v>
      </c>
    </row>
    <row r="1393" spans="1:16" ht="18.75" hidden="1" customHeight="1" x14ac:dyDescent="0.3">
      <c r="A1393" s="82">
        <v>25710292</v>
      </c>
      <c r="B1393" s="191"/>
      <c r="C1393" s="191"/>
      <c r="D1393" s="191"/>
      <c r="E1393" s="44">
        <v>906</v>
      </c>
      <c r="F1393" s="44" t="s">
        <v>145</v>
      </c>
      <c r="G1393" s="62" t="s">
        <v>683</v>
      </c>
      <c r="H1393" s="56">
        <v>612</v>
      </c>
      <c r="I1393" s="56"/>
      <c r="J1393" s="57">
        <f>SUMIFS(техфайл!$H$7:$H$4325,техфайл!$D$7:$D$4325,F1393,техфайл!$E$7:$E$4325,G1393,техфайл!$F$7:$F$4325,H1393,техфайл!$A$7:$A$4325,A1393)</f>
        <v>0</v>
      </c>
      <c r="K1393" s="57"/>
      <c r="L1393" s="56">
        <v>211</v>
      </c>
      <c r="M1393" s="89" t="s">
        <v>172</v>
      </c>
      <c r="N1393" s="57">
        <f>SUMIFS(техфайл!$H$7:$H$4325,техфайл!$D$7:$D$4325,F1393,техфайл!$E$7:$E$4325,G1393,техфайл!$F$7:$F$4325,H1393,техфайл!$G$7:$G$4325,L1393,техфайл!$A$7:$A$4325,A1393,техфайл!$K$7:$K$4325,M1393)+SUMIFS(техфайл!$H$7:$H$4325,техфайл!$D$7:$D$4325,F1393,техфайл!$E$7:$E$4325,G1393,техфайл!$F$7:$F$4325,H1393,техфайл!$G$7:$G$4325,266,техфайл!$A$7:$A$4325,A1393,техфайл!$K$7:$K$4325,M1393)</f>
        <v>0</v>
      </c>
      <c r="O1393" s="43"/>
      <c r="P1393" s="56" t="str">
        <f t="shared" ref="P1393:P1394" si="126">E1393&amp;F1393&amp;SUBSTITUTE(G1393," ","")&amp;H1393</f>
        <v>906070214000R3030612</v>
      </c>
    </row>
    <row r="1394" spans="1:16" hidden="1" x14ac:dyDescent="0.3">
      <c r="A1394" s="82">
        <v>25710292</v>
      </c>
      <c r="B1394" s="191"/>
      <c r="C1394" s="191"/>
      <c r="D1394" s="191"/>
      <c r="E1394" s="44">
        <v>906</v>
      </c>
      <c r="F1394" s="44" t="s">
        <v>145</v>
      </c>
      <c r="G1394" s="62" t="s">
        <v>683</v>
      </c>
      <c r="H1394" s="56"/>
      <c r="I1394" s="56"/>
      <c r="J1394" s="57">
        <f>SUMIFS(техфайл!$H$7:$H$4325,техфайл!$D$7:$D$4325,F1394,техфайл!$E$7:$E$4325,G1394,техфайл!$F$7:$F$4325,H1394,техфайл!$A$7:$A$4325,A1394)</f>
        <v>0</v>
      </c>
      <c r="K1394" s="57"/>
      <c r="L1394" s="56">
        <v>213</v>
      </c>
      <c r="M1394" s="89" t="s">
        <v>173</v>
      </c>
      <c r="N1394" s="57">
        <f>SUMIFS(техфайл!$H$7:$H$4325,техфайл!$D$7:$D$4325,F1394,техфайл!$E$7:$E$4325,G1394,техфайл!$F$7:$F$4325,H1394,техфайл!$G$7:$G$4325,L1394,техфайл!$A$7:$A$4325,A1394,техфайл!$K$7:$K$4325,M1394)</f>
        <v>0</v>
      </c>
      <c r="O1394" s="43"/>
      <c r="P1394" s="56" t="str">
        <f t="shared" si="126"/>
        <v>906070214000R3030</v>
      </c>
    </row>
    <row r="1395" spans="1:16" hidden="1" x14ac:dyDescent="0.3">
      <c r="A1395" s="82">
        <v>25710292</v>
      </c>
      <c r="B1395" s="191"/>
      <c r="C1395" s="191"/>
      <c r="D1395" s="191"/>
      <c r="E1395" s="44">
        <v>906</v>
      </c>
      <c r="F1395" s="44" t="s">
        <v>145</v>
      </c>
      <c r="G1395" s="62" t="s">
        <v>685</v>
      </c>
      <c r="H1395" s="56">
        <v>612</v>
      </c>
      <c r="I1395" s="56"/>
      <c r="J1395" s="57">
        <f>SUMIFS(техфайл!$H$7:$H$4325,техфайл!$D$7:$D$4325,F1395,техфайл!$E$7:$E$4325,G1395,техфайл!$F$7:$F$4325,H1395,техфайл!$A$7:$A$4325,A1395)</f>
        <v>0</v>
      </c>
      <c r="K1395" s="57"/>
      <c r="L1395" s="56">
        <v>221</v>
      </c>
      <c r="M1395" s="89" t="s">
        <v>131</v>
      </c>
      <c r="N1395" s="57">
        <f>SUMIFS(техфайл!$H$7:$H$4325,техфайл!$D$7:$D$4325,F1395,техфайл!$E$7:$E$4325,G1395,техфайл!$F$7:$F$4325,H1395,техфайл!$G$7:$G$4325,L1395,техфайл!$A$7:$A$4325,A1395,техфайл!$K$7:$K$4325,M1395)</f>
        <v>0</v>
      </c>
      <c r="O1395" s="43"/>
      <c r="P1395" s="56" t="str">
        <f t="shared" si="125"/>
        <v>906070214000R0500612</v>
      </c>
    </row>
    <row r="1396" spans="1:16" hidden="1" x14ac:dyDescent="0.3">
      <c r="A1396" s="82">
        <v>25710292</v>
      </c>
      <c r="B1396" s="191"/>
      <c r="C1396" s="191"/>
      <c r="D1396" s="191"/>
      <c r="E1396" s="44">
        <v>906</v>
      </c>
      <c r="F1396" s="44" t="s">
        <v>145</v>
      </c>
      <c r="G1396" s="62" t="s">
        <v>685</v>
      </c>
      <c r="H1396" s="56"/>
      <c r="I1396" s="56"/>
      <c r="J1396" s="57">
        <f>SUMIFS(техфайл!$H$7:$H$4325,техфайл!$D$7:$D$4325,F1396,техфайл!$E$7:$E$4325,G1396,техфайл!$F$7:$F$4325,H1396,техфайл!$A$7:$A$4325,A1396)</f>
        <v>0</v>
      </c>
      <c r="K1396" s="57"/>
      <c r="L1396" s="56">
        <v>223</v>
      </c>
      <c r="M1396" s="89" t="s">
        <v>132</v>
      </c>
      <c r="N1396" s="57">
        <f>SUMIFS(техфайл!$H$7:$H$4325,техфайл!$D$7:$D$4325,F1396,техфайл!$E$7:$E$4325,G1396,техфайл!$F$7:$F$4325,H1396,техфайл!$G$7:$G$4325,L1396,техфайл!$A$7:$A$4325,A1396,техфайл!$K$7:$K$4325,M1396)</f>
        <v>0</v>
      </c>
      <c r="O1396" s="43"/>
      <c r="P1396" s="56" t="str">
        <f t="shared" si="125"/>
        <v>906070214000R0500</v>
      </c>
    </row>
    <row r="1397" spans="1:16" hidden="1" x14ac:dyDescent="0.3">
      <c r="A1397" s="82">
        <v>25710292</v>
      </c>
      <c r="B1397" s="191"/>
      <c r="C1397" s="191"/>
      <c r="D1397" s="191"/>
      <c r="E1397" s="44">
        <v>906</v>
      </c>
      <c r="F1397" s="44" t="s">
        <v>145</v>
      </c>
      <c r="G1397" s="62">
        <v>1400023220</v>
      </c>
      <c r="H1397" s="56">
        <v>244</v>
      </c>
      <c r="I1397" s="56"/>
      <c r="J1397" s="57"/>
      <c r="K1397" s="57"/>
      <c r="L1397" s="56">
        <v>223</v>
      </c>
      <c r="M1397" s="89" t="s">
        <v>133</v>
      </c>
      <c r="N1397" s="57">
        <f>SUMIFS(техфайл!$H$7:$H$4325,техфайл!$D$7:$D$4325,F1397,техфайл!$E$7:$E$4325,G1397,техфайл!$F$7:$F$4325,H1397,техфайл!$G$7:$G$4325,L1397,техфайл!$A$7:$A$4325,A1397,техфайл!$K$7:$K$4325,M1397)</f>
        <v>0</v>
      </c>
      <c r="O1397" s="43"/>
      <c r="P1397" s="56" t="str">
        <f t="shared" si="125"/>
        <v>90607021400023220244</v>
      </c>
    </row>
    <row r="1398" spans="1:16" hidden="1" x14ac:dyDescent="0.3">
      <c r="A1398" s="82">
        <v>25710292</v>
      </c>
      <c r="B1398" s="191"/>
      <c r="C1398" s="191"/>
      <c r="D1398" s="191"/>
      <c r="E1398" s="44">
        <v>906</v>
      </c>
      <c r="F1398" s="44" t="s">
        <v>145</v>
      </c>
      <c r="G1398" s="62">
        <v>1400023220</v>
      </c>
      <c r="H1398" s="56">
        <v>247</v>
      </c>
      <c r="I1398" s="56"/>
      <c r="J1398" s="57"/>
      <c r="K1398" s="57"/>
      <c r="L1398" s="56">
        <v>223</v>
      </c>
      <c r="M1398" s="89" t="s">
        <v>134</v>
      </c>
      <c r="N1398" s="57">
        <f>SUMIFS(техфайл!$H$7:$H$4325,техфайл!$D$7:$D$4325,F1398,техфайл!$E$7:$E$4325,G1398,техфайл!$F$7:$F$4325,H1398,техфайл!$G$7:$G$4325,L1398,техфайл!$A$7:$A$4325,A1398,техфайл!$K$7:$K$4325,M1398)</f>
        <v>0</v>
      </c>
      <c r="O1398" s="43"/>
      <c r="P1398" s="56" t="str">
        <f t="shared" si="125"/>
        <v>90607021400023220247</v>
      </c>
    </row>
    <row r="1399" spans="1:16" hidden="1" x14ac:dyDescent="0.3">
      <c r="A1399" s="82">
        <v>25710292</v>
      </c>
      <c r="B1399" s="191"/>
      <c r="C1399" s="191"/>
      <c r="D1399" s="191"/>
      <c r="E1399" s="44">
        <v>906</v>
      </c>
      <c r="F1399" s="44" t="s">
        <v>145</v>
      </c>
      <c r="G1399" s="62">
        <v>1400023220</v>
      </c>
      <c r="H1399" s="56">
        <v>247</v>
      </c>
      <c r="I1399" s="56"/>
      <c r="J1399" s="57"/>
      <c r="K1399" s="57"/>
      <c r="L1399" s="56">
        <v>223</v>
      </c>
      <c r="M1399" s="89" t="s">
        <v>135</v>
      </c>
      <c r="N1399" s="57">
        <f>SUMIFS(техфайл!$H$7:$H$4325,техфайл!$D$7:$D$4325,F1399,техфайл!$E$7:$E$4325,G1399,техфайл!$F$7:$F$4325,H1399,техфайл!$G$7:$G$4325,L1399,техфайл!$A$7:$A$4325,A1399,техфайл!$K$7:$K$4325,M1399)</f>
        <v>0</v>
      </c>
      <c r="O1399" s="43"/>
      <c r="P1399" s="56" t="str">
        <f t="shared" si="125"/>
        <v>90607021400023220247</v>
      </c>
    </row>
    <row r="1400" spans="1:16" hidden="1" x14ac:dyDescent="0.3">
      <c r="A1400" s="82">
        <v>25710292</v>
      </c>
      <c r="B1400" s="191"/>
      <c r="C1400" s="191"/>
      <c r="D1400" s="191"/>
      <c r="E1400" s="44">
        <v>906</v>
      </c>
      <c r="F1400" s="44" t="s">
        <v>145</v>
      </c>
      <c r="G1400" s="62">
        <v>1400023220</v>
      </c>
      <c r="H1400" s="56">
        <v>244</v>
      </c>
      <c r="I1400" s="56"/>
      <c r="J1400" s="57"/>
      <c r="K1400" s="57"/>
      <c r="L1400" s="56">
        <v>223</v>
      </c>
      <c r="M1400" s="89" t="s">
        <v>131</v>
      </c>
      <c r="N1400" s="57">
        <f>SUMIFS(техфайл!$H$7:$H$4325,техфайл!$D$7:$D$4325,F1400,техфайл!$E$7:$E$4325,G1400,техфайл!$F$7:$F$4325,H1400,техфайл!$G$7:$G$4325,L1400,техфайл!$A$7:$A$4325,A1400,техфайл!$K$7:$K$4325,M1400)</f>
        <v>0</v>
      </c>
      <c r="O1400" s="43"/>
      <c r="P1400" s="56" t="str">
        <f t="shared" si="125"/>
        <v>90607021400023220244</v>
      </c>
    </row>
    <row r="1401" spans="1:16" hidden="1" x14ac:dyDescent="0.3">
      <c r="A1401" s="82">
        <v>25710292</v>
      </c>
      <c r="B1401" s="191"/>
      <c r="C1401" s="191"/>
      <c r="D1401" s="191"/>
      <c r="E1401" s="44">
        <v>906</v>
      </c>
      <c r="F1401" s="44" t="s">
        <v>145</v>
      </c>
      <c r="G1401" s="62">
        <v>1400023220</v>
      </c>
      <c r="H1401" s="56">
        <v>244</v>
      </c>
      <c r="I1401" s="56"/>
      <c r="J1401" s="57"/>
      <c r="K1401" s="57"/>
      <c r="L1401" s="56">
        <v>225</v>
      </c>
      <c r="M1401" s="89" t="s">
        <v>131</v>
      </c>
      <c r="N1401" s="57">
        <f>SUMIFS(техфайл!$H$7:$H$4325,техфайл!$D$7:$D$4325,F1401,техфайл!$E$7:$E$4325,G1401,техфайл!$F$7:$F$4325,H1401,техфайл!$G$7:$G$4325,L1401,техфайл!$A$7:$A$4325,A1401,техфайл!$K$7:$K$4325,M1401)</f>
        <v>0</v>
      </c>
      <c r="O1401" s="43"/>
      <c r="P1401" s="56" t="str">
        <f t="shared" si="125"/>
        <v>90607021400023220244</v>
      </c>
    </row>
    <row r="1402" spans="1:16" hidden="1" x14ac:dyDescent="0.3">
      <c r="A1402" s="82">
        <v>25710292</v>
      </c>
      <c r="B1402" s="191"/>
      <c r="C1402" s="191"/>
      <c r="D1402" s="191"/>
      <c r="E1402" s="44">
        <v>906</v>
      </c>
      <c r="F1402" s="44" t="s">
        <v>145</v>
      </c>
      <c r="G1402" s="62">
        <v>1400023220</v>
      </c>
      <c r="H1402" s="56">
        <v>244</v>
      </c>
      <c r="I1402" s="56"/>
      <c r="J1402" s="57"/>
      <c r="K1402" s="57"/>
      <c r="L1402" s="56">
        <v>226</v>
      </c>
      <c r="M1402" s="89" t="s">
        <v>137</v>
      </c>
      <c r="N1402" s="57">
        <f>SUMIFS(техфайл!$H$7:$H$4325,техфайл!$D$7:$D$4325,F1402,техфайл!$E$7:$E$4325,G1402,техфайл!$F$7:$F$4325,H1402,техфайл!$G$7:$G$4325,L1402,техфайл!$A$7:$A$4325,A1402,техфайл!$K$7:$K$4325,M1402)</f>
        <v>0</v>
      </c>
      <c r="O1402" s="43"/>
      <c r="P1402" s="56" t="str">
        <f t="shared" si="125"/>
        <v>90607021400023220244</v>
      </c>
    </row>
    <row r="1403" spans="1:16" hidden="1" x14ac:dyDescent="0.3">
      <c r="A1403" s="82">
        <v>25710292</v>
      </c>
      <c r="B1403" s="191"/>
      <c r="C1403" s="191"/>
      <c r="D1403" s="191"/>
      <c r="E1403" s="44">
        <v>906</v>
      </c>
      <c r="F1403" s="44" t="s">
        <v>145</v>
      </c>
      <c r="G1403" s="62">
        <v>1400023220</v>
      </c>
      <c r="H1403" s="56">
        <v>244</v>
      </c>
      <c r="I1403" s="56"/>
      <c r="J1403" s="57"/>
      <c r="K1403" s="57"/>
      <c r="L1403" s="56">
        <v>226</v>
      </c>
      <c r="M1403" s="89" t="s">
        <v>131</v>
      </c>
      <c r="N1403" s="57">
        <f>SUMIFS(техфайл!$H$7:$H$4325,техфайл!$D$7:$D$4325,F1403,техфайл!$E$7:$E$4325,G1403,техфайл!$F$7:$F$4325,H1403,техфайл!$G$7:$G$4325,L1403,техфайл!$A$7:$A$4325,A1403,техфайл!$K$7:$K$4325,M1403)</f>
        <v>0</v>
      </c>
      <c r="O1403" s="43"/>
      <c r="P1403" s="56" t="str">
        <f t="shared" si="125"/>
        <v>90607021400023220244</v>
      </c>
    </row>
    <row r="1404" spans="1:16" hidden="1" x14ac:dyDescent="0.3">
      <c r="A1404" s="82">
        <v>25710292</v>
      </c>
      <c r="B1404" s="191"/>
      <c r="C1404" s="191"/>
      <c r="D1404" s="191"/>
      <c r="E1404" s="44">
        <v>906</v>
      </c>
      <c r="F1404" s="44" t="s">
        <v>145</v>
      </c>
      <c r="G1404" s="62">
        <v>1400023220</v>
      </c>
      <c r="H1404" s="56">
        <v>244</v>
      </c>
      <c r="I1404" s="56"/>
      <c r="J1404" s="57"/>
      <c r="K1404" s="57"/>
      <c r="L1404" s="56">
        <v>310</v>
      </c>
      <c r="M1404" s="89" t="s">
        <v>136</v>
      </c>
      <c r="N1404" s="57">
        <f>SUMIFS(техфайл!$H$7:$H$4325,техфайл!$D$7:$D$4325,F1404,техфайл!$E$7:$E$4325,G1404,техфайл!$F$7:$F$4325,H1404,техфайл!$G$7:$G$4325,L1404,техфайл!$A$7:$A$4325,A1404,техфайл!$K$7:$K$4325,M1404)</f>
        <v>0</v>
      </c>
      <c r="O1404" s="43"/>
      <c r="P1404" s="56" t="str">
        <f t="shared" si="125"/>
        <v>90607021400023220244</v>
      </c>
    </row>
    <row r="1405" spans="1:16" hidden="1" x14ac:dyDescent="0.3">
      <c r="A1405" s="82">
        <v>25710292</v>
      </c>
      <c r="B1405" s="191"/>
      <c r="C1405" s="191"/>
      <c r="D1405" s="191"/>
      <c r="E1405" s="44">
        <v>906</v>
      </c>
      <c r="F1405" s="44" t="s">
        <v>145</v>
      </c>
      <c r="G1405" s="62">
        <v>1400023220</v>
      </c>
      <c r="H1405" s="56">
        <v>244</v>
      </c>
      <c r="I1405" s="56"/>
      <c r="J1405" s="57"/>
      <c r="K1405" s="57"/>
      <c r="L1405" s="56">
        <v>342</v>
      </c>
      <c r="M1405" s="89">
        <v>2230</v>
      </c>
      <c r="N1405" s="57">
        <f>SUMIFS(техфайл!$H$7:$H$4325,техфайл!$D$7:$D$4325,F1405,техфайл!$E$7:$E$4325,G1405,техфайл!$F$7:$F$4325,H1405,техфайл!$G$7:$G$4325,L1405,техфайл!$A$7:$A$4325,A1405,техфайл!$K$7:$K$4325,M1405)</f>
        <v>0</v>
      </c>
      <c r="O1405" s="43"/>
      <c r="P1405" s="56" t="str">
        <f t="shared" ref="P1405" si="127">E1405&amp;F1405&amp;SUBSTITUTE(G1405," ","")&amp;H1405</f>
        <v>90607021400023220244</v>
      </c>
    </row>
    <row r="1406" spans="1:16" hidden="1" x14ac:dyDescent="0.3">
      <c r="A1406" s="82">
        <v>25710292</v>
      </c>
      <c r="B1406" s="191"/>
      <c r="C1406" s="191"/>
      <c r="D1406" s="191"/>
      <c r="E1406" s="44">
        <v>906</v>
      </c>
      <c r="F1406" s="44" t="s">
        <v>145</v>
      </c>
      <c r="G1406" s="62" t="s">
        <v>684</v>
      </c>
      <c r="H1406" s="56">
        <v>244</v>
      </c>
      <c r="I1406" s="56"/>
      <c r="J1406" s="57">
        <f>SUMIFS(техфайл!$H$7:$H$4325,техфайл!$D$7:$D$4325,F1406,техфайл!$E$7:$E$4325,G1406,техфайл!$F$7:$F$4325,H1406,техфайл!$A$7:$A$4325,A1406)</f>
        <v>0</v>
      </c>
      <c r="K1406" s="57"/>
      <c r="L1406" s="56">
        <v>342</v>
      </c>
      <c r="M1406" s="89">
        <v>2230</v>
      </c>
      <c r="N1406" s="57">
        <f>SUMIFS(техфайл!$H$7:$H$4325,техфайл!$D$7:$D$4325,F1406,техфайл!$E$7:$E$4325,G1406,техфайл!$F$7:$F$4325,H1406,техфайл!$G$7:$G$4325,L1406,техфайл!$A$7:$A$4325,A1406,техфайл!$K$7:$K$4325,M1406)</f>
        <v>0</v>
      </c>
      <c r="O1406" s="43"/>
      <c r="P1406" s="56" t="str">
        <f t="shared" si="125"/>
        <v>906070214000R3040244</v>
      </c>
    </row>
    <row r="1407" spans="1:16" hidden="1" x14ac:dyDescent="0.3">
      <c r="A1407" s="82">
        <v>25710292</v>
      </c>
      <c r="B1407" s="191"/>
      <c r="C1407" s="191"/>
      <c r="D1407" s="191"/>
      <c r="E1407" s="44">
        <v>906</v>
      </c>
      <c r="F1407" s="44" t="s">
        <v>145</v>
      </c>
      <c r="G1407" s="62">
        <v>1400023220</v>
      </c>
      <c r="H1407" s="56">
        <v>244</v>
      </c>
      <c r="I1407" s="56"/>
      <c r="J1407" s="57"/>
      <c r="K1407" s="57"/>
      <c r="L1407" s="56">
        <v>344</v>
      </c>
      <c r="M1407" s="89" t="s">
        <v>136</v>
      </c>
      <c r="N1407" s="57">
        <f>SUMIFS(техфайл!$H$7:$H$4325,техфайл!$D$7:$D$4325,F1407,техфайл!$E$7:$E$4325,G1407,техфайл!$F$7:$F$4325,H1407,техфайл!$G$7:$G$4325,L1407,техфайл!$A$7:$A$4325,A1407,техфайл!$K$7:$K$4325,M1407)</f>
        <v>0</v>
      </c>
      <c r="O1407" s="43"/>
      <c r="P1407" s="56" t="str">
        <f t="shared" si="125"/>
        <v>90607021400023220244</v>
      </c>
    </row>
    <row r="1408" spans="1:16" hidden="1" x14ac:dyDescent="0.3">
      <c r="A1408" s="82">
        <v>25710292</v>
      </c>
      <c r="B1408" s="191"/>
      <c r="C1408" s="191"/>
      <c r="D1408" s="191"/>
      <c r="E1408" s="44">
        <v>906</v>
      </c>
      <c r="F1408" s="44" t="s">
        <v>145</v>
      </c>
      <c r="G1408" s="62">
        <v>1400023220</v>
      </c>
      <c r="H1408" s="56">
        <v>244</v>
      </c>
      <c r="I1408" s="56"/>
      <c r="J1408" s="57"/>
      <c r="K1408" s="57"/>
      <c r="L1408" s="56">
        <v>346</v>
      </c>
      <c r="M1408" s="89" t="s">
        <v>136</v>
      </c>
      <c r="N1408" s="57">
        <f>SUMIFS(техфайл!$H$7:$H$4325,техфайл!$D$7:$D$4325,F1408,техфайл!$E$7:$E$4325,G1408,техфайл!$F$7:$F$4325,H1408,техфайл!$G$7:$G$4325,L1408,техфайл!$A$7:$A$4325,A1408,техфайл!$K$7:$K$4325,M1408)</f>
        <v>0</v>
      </c>
      <c r="O1408" s="43"/>
      <c r="P1408" s="56" t="str">
        <f t="shared" si="125"/>
        <v>90607021400023220244</v>
      </c>
    </row>
    <row r="1409" spans="1:16" hidden="1" x14ac:dyDescent="0.3">
      <c r="A1409" s="82">
        <v>25710292</v>
      </c>
      <c r="B1409" s="191"/>
      <c r="C1409" s="191"/>
      <c r="D1409" s="191"/>
      <c r="E1409" s="44">
        <v>906</v>
      </c>
      <c r="F1409" s="44" t="s">
        <v>145</v>
      </c>
      <c r="G1409" s="62">
        <v>1400023220</v>
      </c>
      <c r="H1409" s="56">
        <v>851</v>
      </c>
      <c r="I1409" s="56"/>
      <c r="J1409" s="57">
        <f>SUMIFS(техфайл!$H$7:$H$4325,техфайл!$D$7:$D$4325,F1409,техфайл!$E$7:$E$4325,G1409,техфайл!$F$7:$F$4325,H1409,техфайл!$A$7:$A$4325,A1409)</f>
        <v>0</v>
      </c>
      <c r="K1409" s="57"/>
      <c r="L1409" s="56">
        <v>291</v>
      </c>
      <c r="M1409" s="89" t="s">
        <v>138</v>
      </c>
      <c r="N1409" s="57">
        <f>SUMIFS(техфайл!$H$7:$H$4325,техфайл!$D$7:$D$4325,F1409,техфайл!$E$7:$E$4325,G1409,техфайл!$F$7:$F$4325,H1409,техфайл!$G$7:$G$4325,L1409,техфайл!$A$7:$A$4325,A1409,техфайл!$K$7:$K$4325,M1409)</f>
        <v>0</v>
      </c>
      <c r="O1409" s="43"/>
      <c r="P1409" s="56" t="str">
        <f t="shared" si="125"/>
        <v>90607021400023220851</v>
      </c>
    </row>
    <row r="1410" spans="1:16" hidden="1" x14ac:dyDescent="0.3">
      <c r="A1410" s="82">
        <v>25710292</v>
      </c>
      <c r="B1410" s="191"/>
      <c r="C1410" s="191"/>
      <c r="D1410" s="191"/>
      <c r="E1410" s="44">
        <v>906</v>
      </c>
      <c r="F1410" s="44" t="s">
        <v>174</v>
      </c>
      <c r="G1410" s="62">
        <v>1400005000</v>
      </c>
      <c r="H1410" s="56">
        <v>112</v>
      </c>
      <c r="I1410" s="56"/>
      <c r="J1410" s="57">
        <f>SUMIFS(техфайл!$H$7:$H$4325,техфайл!$D$7:$D$4325,F1410,техфайл!$E$7:$E$4325,G1410,техфайл!$F$7:$F$4325,H1410,техфайл!$A$7:$A$4325,A1410)</f>
        <v>0</v>
      </c>
      <c r="K1410" s="57"/>
      <c r="L1410" s="56">
        <v>212</v>
      </c>
      <c r="M1410" s="89" t="s">
        <v>175</v>
      </c>
      <c r="N1410" s="57">
        <f>SUMIFS(техфайл!$H$7:$H$4325,техфайл!$D$7:$D$4325,F1410,техфайл!$E$7:$E$4325,G1410,техфайл!$F$7:$F$4325,H1410,техфайл!$G$7:$G$4325,L1410,техфайл!$A$7:$A$4325,A1410,техфайл!$K$7:$K$4325,M1410)</f>
        <v>0</v>
      </c>
      <c r="O1410" s="43"/>
      <c r="P1410" s="56" t="str">
        <f t="shared" si="125"/>
        <v>90607051400005000112</v>
      </c>
    </row>
    <row r="1411" spans="1:16" hidden="1" x14ac:dyDescent="0.3">
      <c r="A1411" s="82">
        <v>25710292</v>
      </c>
      <c r="B1411" s="192"/>
      <c r="C1411" s="192"/>
      <c r="D1411" s="192"/>
      <c r="E1411" s="44">
        <v>906</v>
      </c>
      <c r="F1411" s="44" t="s">
        <v>174</v>
      </c>
      <c r="G1411" s="62">
        <v>1400005000</v>
      </c>
      <c r="H1411" s="56">
        <v>244</v>
      </c>
      <c r="I1411" s="56"/>
      <c r="J1411" s="57">
        <f>SUMIFS(техфайл!$H$7:$H$4325,техфайл!$D$7:$D$4325,F1411,техфайл!$E$7:$E$4325,G1411,техфайл!$F$7:$F$4325,H1411,техфайл!$A$7:$A$4325,A1411)</f>
        <v>0</v>
      </c>
      <c r="K1411" s="57"/>
      <c r="L1411" s="56">
        <v>226</v>
      </c>
      <c r="M1411" s="89" t="s">
        <v>175</v>
      </c>
      <c r="N1411" s="57">
        <f>SUMIFS(техфайл!$H$7:$H$4325,техфайл!$D$7:$D$4325,F1411,техфайл!$E$7:$E$4325,G1411,техфайл!$F$7:$F$4325,H1411,техфайл!$G$7:$G$4325,L1411,техфайл!$A$7:$A$4325,A1411,техфайл!$K$7:$K$4325,M1411)</f>
        <v>0</v>
      </c>
      <c r="O1411" s="43"/>
      <c r="P1411" s="56" t="str">
        <f t="shared" si="125"/>
        <v>90607051400005000244</v>
      </c>
    </row>
    <row r="1412" spans="1:16" ht="18.75" customHeight="1" x14ac:dyDescent="0.3">
      <c r="A1412" s="82">
        <v>25710406</v>
      </c>
      <c r="B1412" s="190" t="s">
        <v>657</v>
      </c>
      <c r="C1412" s="190">
        <v>680</v>
      </c>
      <c r="D1412" s="190" t="str">
        <f>VLOOKUP($A1412, Учреждения!$B$4:$F$292, 3, FALSE)</f>
        <v>ГБОУ "ШКОЛА № 40 С ДО Г.О. ГОРЛОВКА"</v>
      </c>
      <c r="E1412" s="81" t="s">
        <v>140</v>
      </c>
      <c r="F1412" s="81" t="s">
        <v>140</v>
      </c>
      <c r="G1412" s="81" t="s">
        <v>140</v>
      </c>
      <c r="H1412" s="81" t="s">
        <v>140</v>
      </c>
      <c r="I1412" s="81" t="s">
        <v>140</v>
      </c>
      <c r="J1412" s="81" t="s">
        <v>140</v>
      </c>
      <c r="K1412" s="80">
        <f>SUM(J1413:J1432)</f>
        <v>62580</v>
      </c>
      <c r="L1412" s="56"/>
      <c r="M1412" s="89"/>
      <c r="N1412" s="57"/>
      <c r="O1412" s="43"/>
      <c r="P1412" s="85"/>
    </row>
    <row r="1413" spans="1:16" ht="18.75" hidden="1" customHeight="1" x14ac:dyDescent="0.3">
      <c r="A1413" s="82">
        <v>25710406</v>
      </c>
      <c r="B1413" s="191"/>
      <c r="C1413" s="191"/>
      <c r="D1413" s="191"/>
      <c r="E1413" s="44">
        <v>906</v>
      </c>
      <c r="F1413" s="44" t="s">
        <v>145</v>
      </c>
      <c r="G1413" s="62">
        <v>1400023220</v>
      </c>
      <c r="H1413" s="56">
        <v>612</v>
      </c>
      <c r="I1413" s="56"/>
      <c r="J1413" s="57">
        <f>SUMIFS(техфайл!$H$7:$H$4325,техфайл!$D$7:$D$4325,F1413,техфайл!$E$7:$E$4325,G1413,техфайл!$F$7:$F$4325,H1413,техфайл!$A$7:$A$4325,A1413)</f>
        <v>0</v>
      </c>
      <c r="K1413" s="57"/>
      <c r="L1413" s="56">
        <v>211</v>
      </c>
      <c r="M1413" s="89" t="s">
        <v>172</v>
      </c>
      <c r="N1413" s="57">
        <f>SUMIFS(техфайл!$H$7:$H$4325,техфайл!$D$7:$D$4325,F1413,техфайл!$E$7:$E$4325,G1413,техфайл!$F$7:$F$4325,H1413,техфайл!$G$7:$G$4325,L1413,техфайл!$A$7:$A$4325,A1413,техфайл!$K$7:$K$4325,M1413)+SUMIFS(техфайл!$H$7:$H$4325,техфайл!$D$7:$D$4325,F1413,техфайл!$E$7:$E$4325,G1413,техфайл!$F$7:$F$4325,H1413,техфайл!$G$7:$G$4325,266,техфайл!$A$7:$A$4325,A1413,техфайл!$K$7:$K$4325,M1413)</f>
        <v>0</v>
      </c>
      <c r="O1413" s="43"/>
      <c r="P1413" s="56" t="str">
        <f t="shared" ref="P1413:P1432" si="128">E1413&amp;F1413&amp;SUBSTITUTE(G1413," ","")&amp;H1413</f>
        <v>90607021400023220612</v>
      </c>
    </row>
    <row r="1414" spans="1:16" x14ac:dyDescent="0.3">
      <c r="A1414" s="82">
        <v>25710406</v>
      </c>
      <c r="B1414" s="191"/>
      <c r="C1414" s="191"/>
      <c r="D1414" s="191"/>
      <c r="E1414" s="44">
        <v>906</v>
      </c>
      <c r="F1414" s="44" t="s">
        <v>145</v>
      </c>
      <c r="G1414" s="62" t="s">
        <v>684</v>
      </c>
      <c r="H1414" s="56">
        <v>612</v>
      </c>
      <c r="I1414" s="56"/>
      <c r="J1414" s="57">
        <f>SUMIFS(техфайл!$H$7:$H$4325,техфайл!$D$7:$D$4325,F1414,техфайл!$E$7:$E$4325,G1414,техфайл!$F$7:$F$4325,H1414,техфайл!$A$7:$A$4325,A1414)</f>
        <v>62580</v>
      </c>
      <c r="K1414" s="57"/>
      <c r="L1414" s="56">
        <v>213</v>
      </c>
      <c r="M1414" s="89" t="s">
        <v>173</v>
      </c>
      <c r="N1414" s="57">
        <f>SUMIFS(техфайл!$H$7:$H$4325,техфайл!$D$7:$D$4325,F1414,техфайл!$E$7:$E$4325,G1414,техфайл!$F$7:$F$4325,H1414,техфайл!$G$7:$G$4325,L1414,техфайл!$A$7:$A$4325,A1414,техфайл!$K$7:$K$4325,M1414)</f>
        <v>0</v>
      </c>
      <c r="O1414" s="43"/>
      <c r="P1414" s="56" t="str">
        <f t="shared" si="128"/>
        <v>906070214000R3040612</v>
      </c>
    </row>
    <row r="1415" spans="1:16" ht="18.75" hidden="1" customHeight="1" x14ac:dyDescent="0.3">
      <c r="A1415" s="82">
        <v>25710406</v>
      </c>
      <c r="B1415" s="191"/>
      <c r="C1415" s="191"/>
      <c r="D1415" s="191"/>
      <c r="E1415" s="44">
        <v>906</v>
      </c>
      <c r="F1415" s="44" t="s">
        <v>145</v>
      </c>
      <c r="G1415" s="62" t="s">
        <v>683</v>
      </c>
      <c r="H1415" s="56">
        <v>612</v>
      </c>
      <c r="I1415" s="56"/>
      <c r="J1415" s="57">
        <f>SUMIFS(техфайл!$H$7:$H$4325,техфайл!$D$7:$D$4325,F1415,техфайл!$E$7:$E$4325,G1415,техфайл!$F$7:$F$4325,H1415,техфайл!$A$7:$A$4325,A1415)</f>
        <v>0</v>
      </c>
      <c r="K1415" s="57"/>
      <c r="L1415" s="56">
        <v>211</v>
      </c>
      <c r="M1415" s="89" t="s">
        <v>172</v>
      </c>
      <c r="N1415" s="57">
        <f>SUMIFS(техфайл!$H$7:$H$4325,техфайл!$D$7:$D$4325,F1415,техфайл!$E$7:$E$4325,G1415,техфайл!$F$7:$F$4325,H1415,техфайл!$G$7:$G$4325,L1415,техфайл!$A$7:$A$4325,A1415,техфайл!$K$7:$K$4325,M1415)+SUMIFS(техфайл!$H$7:$H$4325,техфайл!$D$7:$D$4325,F1415,техфайл!$E$7:$E$4325,G1415,техфайл!$F$7:$F$4325,H1415,техфайл!$G$7:$G$4325,266,техфайл!$A$7:$A$4325,A1415,техфайл!$K$7:$K$4325,M1415)</f>
        <v>0</v>
      </c>
      <c r="O1415" s="43"/>
      <c r="P1415" s="56" t="str">
        <f t="shared" ref="P1415:P1416" si="129">E1415&amp;F1415&amp;SUBSTITUTE(G1415," ","")&amp;H1415</f>
        <v>906070214000R3030612</v>
      </c>
    </row>
    <row r="1416" spans="1:16" hidden="1" x14ac:dyDescent="0.3">
      <c r="A1416" s="82">
        <v>25710406</v>
      </c>
      <c r="B1416" s="191"/>
      <c r="C1416" s="191"/>
      <c r="D1416" s="191"/>
      <c r="E1416" s="44">
        <v>906</v>
      </c>
      <c r="F1416" s="44" t="s">
        <v>145</v>
      </c>
      <c r="G1416" s="62" t="s">
        <v>683</v>
      </c>
      <c r="H1416" s="56"/>
      <c r="I1416" s="56"/>
      <c r="J1416" s="57">
        <f>SUMIFS(техфайл!$H$7:$H$4325,техфайл!$D$7:$D$4325,F1416,техфайл!$E$7:$E$4325,G1416,техфайл!$F$7:$F$4325,H1416,техфайл!$A$7:$A$4325,A1416)</f>
        <v>0</v>
      </c>
      <c r="K1416" s="57"/>
      <c r="L1416" s="56">
        <v>213</v>
      </c>
      <c r="M1416" s="89" t="s">
        <v>173</v>
      </c>
      <c r="N1416" s="57">
        <f>SUMIFS(техфайл!$H$7:$H$4325,техфайл!$D$7:$D$4325,F1416,техфайл!$E$7:$E$4325,G1416,техфайл!$F$7:$F$4325,H1416,техфайл!$G$7:$G$4325,L1416,техфайл!$A$7:$A$4325,A1416,техфайл!$K$7:$K$4325,M1416)</f>
        <v>0</v>
      </c>
      <c r="O1416" s="43"/>
      <c r="P1416" s="56" t="str">
        <f t="shared" si="129"/>
        <v>906070214000R3030</v>
      </c>
    </row>
    <row r="1417" spans="1:16" hidden="1" x14ac:dyDescent="0.3">
      <c r="A1417" s="82">
        <v>25710406</v>
      </c>
      <c r="B1417" s="191"/>
      <c r="C1417" s="191"/>
      <c r="D1417" s="191"/>
      <c r="E1417" s="44">
        <v>906</v>
      </c>
      <c r="F1417" s="44" t="s">
        <v>145</v>
      </c>
      <c r="G1417" s="62" t="s">
        <v>685</v>
      </c>
      <c r="H1417" s="56">
        <v>612</v>
      </c>
      <c r="I1417" s="56"/>
      <c r="J1417" s="57">
        <f>SUMIFS(техфайл!$H$7:$H$4325,техфайл!$D$7:$D$4325,F1417,техфайл!$E$7:$E$4325,G1417,техфайл!$F$7:$F$4325,H1417,техфайл!$A$7:$A$4325,A1417)</f>
        <v>0</v>
      </c>
      <c r="K1417" s="57"/>
      <c r="L1417" s="56">
        <v>221</v>
      </c>
      <c r="M1417" s="89" t="s">
        <v>131</v>
      </c>
      <c r="N1417" s="57">
        <f>SUMIFS(техфайл!$H$7:$H$4325,техфайл!$D$7:$D$4325,F1417,техфайл!$E$7:$E$4325,G1417,техфайл!$F$7:$F$4325,H1417,техфайл!$G$7:$G$4325,L1417,техфайл!$A$7:$A$4325,A1417,техфайл!$K$7:$K$4325,M1417)</f>
        <v>0</v>
      </c>
      <c r="O1417" s="43"/>
      <c r="P1417" s="56" t="str">
        <f t="shared" si="128"/>
        <v>906070214000R0500612</v>
      </c>
    </row>
    <row r="1418" spans="1:16" hidden="1" x14ac:dyDescent="0.3">
      <c r="A1418" s="82">
        <v>25710406</v>
      </c>
      <c r="B1418" s="191"/>
      <c r="C1418" s="191"/>
      <c r="D1418" s="191"/>
      <c r="E1418" s="44">
        <v>906</v>
      </c>
      <c r="F1418" s="44" t="s">
        <v>145</v>
      </c>
      <c r="G1418" s="62" t="s">
        <v>685</v>
      </c>
      <c r="H1418" s="56"/>
      <c r="I1418" s="56"/>
      <c r="J1418" s="57">
        <f>SUMIFS(техфайл!$H$7:$H$4325,техфайл!$D$7:$D$4325,F1418,техфайл!$E$7:$E$4325,G1418,техфайл!$F$7:$F$4325,H1418,техфайл!$A$7:$A$4325,A1418)</f>
        <v>0</v>
      </c>
      <c r="K1418" s="57"/>
      <c r="L1418" s="56">
        <v>223</v>
      </c>
      <c r="M1418" s="89" t="s">
        <v>132</v>
      </c>
      <c r="N1418" s="57">
        <f>SUMIFS(техфайл!$H$7:$H$4325,техфайл!$D$7:$D$4325,F1418,техфайл!$E$7:$E$4325,G1418,техфайл!$F$7:$F$4325,H1418,техфайл!$G$7:$G$4325,L1418,техфайл!$A$7:$A$4325,A1418,техфайл!$K$7:$K$4325,M1418)</f>
        <v>0</v>
      </c>
      <c r="O1418" s="43"/>
      <c r="P1418" s="56" t="str">
        <f t="shared" si="128"/>
        <v>906070214000R0500</v>
      </c>
    </row>
    <row r="1419" spans="1:16" hidden="1" x14ac:dyDescent="0.3">
      <c r="A1419" s="82">
        <v>25710406</v>
      </c>
      <c r="B1419" s="191"/>
      <c r="C1419" s="191"/>
      <c r="D1419" s="191"/>
      <c r="E1419" s="44">
        <v>906</v>
      </c>
      <c r="F1419" s="44" t="s">
        <v>145</v>
      </c>
      <c r="G1419" s="62">
        <v>1400023220</v>
      </c>
      <c r="H1419" s="56">
        <v>244</v>
      </c>
      <c r="I1419" s="56"/>
      <c r="J1419" s="57"/>
      <c r="K1419" s="57"/>
      <c r="L1419" s="56">
        <v>223</v>
      </c>
      <c r="M1419" s="89" t="s">
        <v>133</v>
      </c>
      <c r="N1419" s="57">
        <f>SUMIFS(техфайл!$H$7:$H$4325,техфайл!$D$7:$D$4325,F1419,техфайл!$E$7:$E$4325,G1419,техфайл!$F$7:$F$4325,H1419,техфайл!$G$7:$G$4325,L1419,техфайл!$A$7:$A$4325,A1419,техфайл!$K$7:$K$4325,M1419)</f>
        <v>0</v>
      </c>
      <c r="O1419" s="43"/>
      <c r="P1419" s="56" t="str">
        <f t="shared" si="128"/>
        <v>90607021400023220244</v>
      </c>
    </row>
    <row r="1420" spans="1:16" hidden="1" x14ac:dyDescent="0.3">
      <c r="A1420" s="82">
        <v>25710406</v>
      </c>
      <c r="B1420" s="191"/>
      <c r="C1420" s="191"/>
      <c r="D1420" s="191"/>
      <c r="E1420" s="44">
        <v>906</v>
      </c>
      <c r="F1420" s="44" t="s">
        <v>145</v>
      </c>
      <c r="G1420" s="62">
        <v>1400023220</v>
      </c>
      <c r="H1420" s="56">
        <v>247</v>
      </c>
      <c r="I1420" s="56"/>
      <c r="J1420" s="57"/>
      <c r="K1420" s="57"/>
      <c r="L1420" s="56">
        <v>223</v>
      </c>
      <c r="M1420" s="89" t="s">
        <v>134</v>
      </c>
      <c r="N1420" s="57">
        <f>SUMIFS(техфайл!$H$7:$H$4325,техфайл!$D$7:$D$4325,F1420,техфайл!$E$7:$E$4325,G1420,техфайл!$F$7:$F$4325,H1420,техфайл!$G$7:$G$4325,L1420,техфайл!$A$7:$A$4325,A1420,техфайл!$K$7:$K$4325,M1420)</f>
        <v>0</v>
      </c>
      <c r="O1420" s="43"/>
      <c r="P1420" s="56" t="str">
        <f t="shared" si="128"/>
        <v>90607021400023220247</v>
      </c>
    </row>
    <row r="1421" spans="1:16" hidden="1" x14ac:dyDescent="0.3">
      <c r="A1421" s="82">
        <v>25710406</v>
      </c>
      <c r="B1421" s="191"/>
      <c r="C1421" s="191"/>
      <c r="D1421" s="191"/>
      <c r="E1421" s="44">
        <v>906</v>
      </c>
      <c r="F1421" s="44" t="s">
        <v>145</v>
      </c>
      <c r="G1421" s="62">
        <v>1400023220</v>
      </c>
      <c r="H1421" s="56">
        <v>247</v>
      </c>
      <c r="I1421" s="56"/>
      <c r="J1421" s="57"/>
      <c r="K1421" s="57"/>
      <c r="L1421" s="56">
        <v>223</v>
      </c>
      <c r="M1421" s="89" t="s">
        <v>135</v>
      </c>
      <c r="N1421" s="57">
        <f>SUMIFS(техфайл!$H$7:$H$4325,техфайл!$D$7:$D$4325,F1421,техфайл!$E$7:$E$4325,G1421,техфайл!$F$7:$F$4325,H1421,техфайл!$G$7:$G$4325,L1421,техфайл!$A$7:$A$4325,A1421,техфайл!$K$7:$K$4325,M1421)</f>
        <v>0</v>
      </c>
      <c r="O1421" s="43"/>
      <c r="P1421" s="56" t="str">
        <f t="shared" si="128"/>
        <v>90607021400023220247</v>
      </c>
    </row>
    <row r="1422" spans="1:16" hidden="1" x14ac:dyDescent="0.3">
      <c r="A1422" s="82">
        <v>25710406</v>
      </c>
      <c r="B1422" s="191"/>
      <c r="C1422" s="191"/>
      <c r="D1422" s="191"/>
      <c r="E1422" s="44">
        <v>906</v>
      </c>
      <c r="F1422" s="44" t="s">
        <v>145</v>
      </c>
      <c r="G1422" s="62">
        <v>1400023220</v>
      </c>
      <c r="H1422" s="56">
        <v>244</v>
      </c>
      <c r="I1422" s="56"/>
      <c r="J1422" s="57"/>
      <c r="K1422" s="57"/>
      <c r="L1422" s="56">
        <v>225</v>
      </c>
      <c r="M1422" s="89" t="s">
        <v>131</v>
      </c>
      <c r="N1422" s="57">
        <f>SUMIFS(техфайл!$H$7:$H$4325,техфайл!$D$7:$D$4325,F1422,техфайл!$E$7:$E$4325,G1422,техфайл!$F$7:$F$4325,H1422,техфайл!$G$7:$G$4325,L1422,техфайл!$A$7:$A$4325,A1422,техфайл!$K$7:$K$4325,M1422)</f>
        <v>0</v>
      </c>
      <c r="O1422" s="43"/>
      <c r="P1422" s="56" t="str">
        <f t="shared" si="128"/>
        <v>90607021400023220244</v>
      </c>
    </row>
    <row r="1423" spans="1:16" hidden="1" x14ac:dyDescent="0.3">
      <c r="A1423" s="82">
        <v>25710406</v>
      </c>
      <c r="B1423" s="191"/>
      <c r="C1423" s="191"/>
      <c r="D1423" s="191"/>
      <c r="E1423" s="44">
        <v>906</v>
      </c>
      <c r="F1423" s="44" t="s">
        <v>145</v>
      </c>
      <c r="G1423" s="62">
        <v>1400023220</v>
      </c>
      <c r="H1423" s="56">
        <v>244</v>
      </c>
      <c r="I1423" s="56"/>
      <c r="J1423" s="57"/>
      <c r="K1423" s="57"/>
      <c r="L1423" s="56">
        <v>226</v>
      </c>
      <c r="M1423" s="89" t="s">
        <v>137</v>
      </c>
      <c r="N1423" s="57">
        <f>SUMIFS(техфайл!$H$7:$H$4325,техфайл!$D$7:$D$4325,F1423,техфайл!$E$7:$E$4325,G1423,техфайл!$F$7:$F$4325,H1423,техфайл!$G$7:$G$4325,L1423,техфайл!$A$7:$A$4325,A1423,техфайл!$K$7:$K$4325,M1423)</f>
        <v>0</v>
      </c>
      <c r="O1423" s="43"/>
      <c r="P1423" s="56" t="str">
        <f t="shared" si="128"/>
        <v>90607021400023220244</v>
      </c>
    </row>
    <row r="1424" spans="1:16" hidden="1" x14ac:dyDescent="0.3">
      <c r="A1424" s="82">
        <v>25710406</v>
      </c>
      <c r="B1424" s="191"/>
      <c r="C1424" s="191"/>
      <c r="D1424" s="191"/>
      <c r="E1424" s="44">
        <v>906</v>
      </c>
      <c r="F1424" s="44" t="s">
        <v>145</v>
      </c>
      <c r="G1424" s="62">
        <v>1400023220</v>
      </c>
      <c r="H1424" s="56">
        <v>244</v>
      </c>
      <c r="I1424" s="56"/>
      <c r="J1424" s="57"/>
      <c r="K1424" s="57"/>
      <c r="L1424" s="56">
        <v>226</v>
      </c>
      <c r="M1424" s="89" t="s">
        <v>131</v>
      </c>
      <c r="N1424" s="57">
        <f>SUMIFS(техфайл!$H$7:$H$4325,техфайл!$D$7:$D$4325,F1424,техфайл!$E$7:$E$4325,G1424,техфайл!$F$7:$F$4325,H1424,техфайл!$G$7:$G$4325,L1424,техфайл!$A$7:$A$4325,A1424,техфайл!$K$7:$K$4325,M1424)</f>
        <v>0</v>
      </c>
      <c r="O1424" s="43"/>
      <c r="P1424" s="56" t="str">
        <f t="shared" si="128"/>
        <v>90607021400023220244</v>
      </c>
    </row>
    <row r="1425" spans="1:16" hidden="1" x14ac:dyDescent="0.3">
      <c r="A1425" s="82">
        <v>25710406</v>
      </c>
      <c r="B1425" s="191"/>
      <c r="C1425" s="191"/>
      <c r="D1425" s="191"/>
      <c r="E1425" s="44">
        <v>906</v>
      </c>
      <c r="F1425" s="44" t="s">
        <v>145</v>
      </c>
      <c r="G1425" s="62">
        <v>1400023220</v>
      </c>
      <c r="H1425" s="56">
        <v>244</v>
      </c>
      <c r="I1425" s="56"/>
      <c r="J1425" s="57"/>
      <c r="K1425" s="57"/>
      <c r="L1425" s="56">
        <v>310</v>
      </c>
      <c r="M1425" s="89" t="s">
        <v>136</v>
      </c>
      <c r="N1425" s="57">
        <f>SUMIFS(техфайл!$H$7:$H$4325,техфайл!$D$7:$D$4325,F1425,техфайл!$E$7:$E$4325,G1425,техфайл!$F$7:$F$4325,H1425,техфайл!$G$7:$G$4325,L1425,техфайл!$A$7:$A$4325,A1425,техфайл!$K$7:$K$4325,M1425)</f>
        <v>0</v>
      </c>
      <c r="O1425" s="43"/>
      <c r="P1425" s="56" t="str">
        <f t="shared" si="128"/>
        <v>90607021400023220244</v>
      </c>
    </row>
    <row r="1426" spans="1:16" hidden="1" x14ac:dyDescent="0.3">
      <c r="A1426" s="82">
        <v>25710406</v>
      </c>
      <c r="B1426" s="191"/>
      <c r="C1426" s="191"/>
      <c r="D1426" s="191"/>
      <c r="E1426" s="44">
        <v>906</v>
      </c>
      <c r="F1426" s="44" t="s">
        <v>145</v>
      </c>
      <c r="G1426" s="62">
        <v>1400023220</v>
      </c>
      <c r="H1426" s="56">
        <v>244</v>
      </c>
      <c r="I1426" s="56"/>
      <c r="J1426" s="57"/>
      <c r="K1426" s="57"/>
      <c r="L1426" s="56">
        <v>342</v>
      </c>
      <c r="M1426" s="89">
        <v>2230</v>
      </c>
      <c r="N1426" s="57">
        <f>SUMIFS(техфайл!$H$7:$H$4325,техфайл!$D$7:$D$4325,F1426,техфайл!$E$7:$E$4325,G1426,техфайл!$F$7:$F$4325,H1426,техфайл!$G$7:$G$4325,L1426,техфайл!$A$7:$A$4325,A1426,техфайл!$K$7:$K$4325,M1426)</f>
        <v>0</v>
      </c>
      <c r="O1426" s="43"/>
      <c r="P1426" s="56" t="str">
        <f t="shared" ref="P1426" si="130">E1426&amp;F1426&amp;SUBSTITUTE(G1426," ","")&amp;H1426</f>
        <v>90607021400023220244</v>
      </c>
    </row>
    <row r="1427" spans="1:16" hidden="1" x14ac:dyDescent="0.3">
      <c r="A1427" s="82">
        <v>25710406</v>
      </c>
      <c r="B1427" s="191"/>
      <c r="C1427" s="191"/>
      <c r="D1427" s="191"/>
      <c r="E1427" s="44">
        <v>906</v>
      </c>
      <c r="F1427" s="44" t="s">
        <v>145</v>
      </c>
      <c r="G1427" s="62" t="s">
        <v>684</v>
      </c>
      <c r="H1427" s="56">
        <v>244</v>
      </c>
      <c r="I1427" s="56"/>
      <c r="J1427" s="57">
        <f>SUMIFS(техфайл!$H$7:$H$4325,техфайл!$D$7:$D$4325,F1427,техфайл!$E$7:$E$4325,G1427,техфайл!$F$7:$F$4325,H1427,техфайл!$A$7:$A$4325,A1427)</f>
        <v>0</v>
      </c>
      <c r="K1427" s="57"/>
      <c r="L1427" s="56">
        <v>342</v>
      </c>
      <c r="M1427" s="89">
        <v>2230</v>
      </c>
      <c r="N1427" s="57">
        <f>SUMIFS(техфайл!$H$7:$H$4325,техфайл!$D$7:$D$4325,F1427,техфайл!$E$7:$E$4325,G1427,техфайл!$F$7:$F$4325,H1427,техфайл!$G$7:$G$4325,L1427,техфайл!$A$7:$A$4325,A1427,техфайл!$K$7:$K$4325,M1427)</f>
        <v>0</v>
      </c>
      <c r="O1427" s="43"/>
      <c r="P1427" s="56" t="str">
        <f t="shared" si="128"/>
        <v>906070214000R3040244</v>
      </c>
    </row>
    <row r="1428" spans="1:16" hidden="1" x14ac:dyDescent="0.3">
      <c r="A1428" s="82">
        <v>25710406</v>
      </c>
      <c r="B1428" s="191"/>
      <c r="C1428" s="191"/>
      <c r="D1428" s="191"/>
      <c r="E1428" s="44">
        <v>906</v>
      </c>
      <c r="F1428" s="44" t="s">
        <v>145</v>
      </c>
      <c r="G1428" s="62">
        <v>1400023220</v>
      </c>
      <c r="H1428" s="56">
        <v>244</v>
      </c>
      <c r="I1428" s="56"/>
      <c r="J1428" s="57"/>
      <c r="K1428" s="57"/>
      <c r="L1428" s="56">
        <v>344</v>
      </c>
      <c r="M1428" s="89" t="s">
        <v>136</v>
      </c>
      <c r="N1428" s="57">
        <f>SUMIFS(техфайл!$H$7:$H$4325,техфайл!$D$7:$D$4325,F1428,техфайл!$E$7:$E$4325,G1428,техфайл!$F$7:$F$4325,H1428,техфайл!$G$7:$G$4325,L1428,техфайл!$A$7:$A$4325,A1428,техфайл!$K$7:$K$4325,M1428)</f>
        <v>0</v>
      </c>
      <c r="O1428" s="43"/>
      <c r="P1428" s="56" t="str">
        <f t="shared" si="128"/>
        <v>90607021400023220244</v>
      </c>
    </row>
    <row r="1429" spans="1:16" hidden="1" x14ac:dyDescent="0.3">
      <c r="A1429" s="82">
        <v>25710406</v>
      </c>
      <c r="B1429" s="191"/>
      <c r="C1429" s="191"/>
      <c r="D1429" s="191"/>
      <c r="E1429" s="44">
        <v>906</v>
      </c>
      <c r="F1429" s="44" t="s">
        <v>145</v>
      </c>
      <c r="G1429" s="62">
        <v>1400023220</v>
      </c>
      <c r="H1429" s="56">
        <v>244</v>
      </c>
      <c r="I1429" s="56"/>
      <c r="J1429" s="57"/>
      <c r="K1429" s="57"/>
      <c r="L1429" s="56">
        <v>346</v>
      </c>
      <c r="M1429" s="89" t="s">
        <v>136</v>
      </c>
      <c r="N1429" s="57">
        <f>SUMIFS(техфайл!$H$7:$H$4325,техфайл!$D$7:$D$4325,F1429,техфайл!$E$7:$E$4325,G1429,техфайл!$F$7:$F$4325,H1429,техфайл!$G$7:$G$4325,L1429,техфайл!$A$7:$A$4325,A1429,техфайл!$K$7:$K$4325,M1429)</f>
        <v>0</v>
      </c>
      <c r="O1429" s="43"/>
      <c r="P1429" s="56" t="str">
        <f t="shared" si="128"/>
        <v>90607021400023220244</v>
      </c>
    </row>
    <row r="1430" spans="1:16" hidden="1" x14ac:dyDescent="0.3">
      <c r="A1430" s="82">
        <v>25710406</v>
      </c>
      <c r="B1430" s="191"/>
      <c r="C1430" s="191"/>
      <c r="D1430" s="191"/>
      <c r="E1430" s="44">
        <v>906</v>
      </c>
      <c r="F1430" s="44" t="s">
        <v>145</v>
      </c>
      <c r="G1430" s="62">
        <v>1400023220</v>
      </c>
      <c r="H1430" s="56">
        <v>851</v>
      </c>
      <c r="I1430" s="56"/>
      <c r="J1430" s="57">
        <f>SUMIFS(техфайл!$H$7:$H$4325,техфайл!$D$7:$D$4325,F1430,техфайл!$E$7:$E$4325,G1430,техфайл!$F$7:$F$4325,H1430,техфайл!$A$7:$A$4325,A1430)</f>
        <v>0</v>
      </c>
      <c r="K1430" s="57"/>
      <c r="L1430" s="56">
        <v>291</v>
      </c>
      <c r="M1430" s="89" t="s">
        <v>138</v>
      </c>
      <c r="N1430" s="57">
        <f>SUMIFS(техфайл!$H$7:$H$4325,техфайл!$D$7:$D$4325,F1430,техфайл!$E$7:$E$4325,G1430,техфайл!$F$7:$F$4325,H1430,техфайл!$G$7:$G$4325,L1430,техфайл!$A$7:$A$4325,A1430,техфайл!$K$7:$K$4325,M1430)</f>
        <v>0</v>
      </c>
      <c r="O1430" s="43"/>
      <c r="P1430" s="56" t="str">
        <f t="shared" si="128"/>
        <v>90607021400023220851</v>
      </c>
    </row>
    <row r="1431" spans="1:16" hidden="1" x14ac:dyDescent="0.3">
      <c r="A1431" s="82">
        <v>25710406</v>
      </c>
      <c r="B1431" s="191"/>
      <c r="C1431" s="191"/>
      <c r="D1431" s="191"/>
      <c r="E1431" s="44">
        <v>906</v>
      </c>
      <c r="F1431" s="44" t="s">
        <v>174</v>
      </c>
      <c r="G1431" s="62">
        <v>1400005000</v>
      </c>
      <c r="H1431" s="56">
        <v>112</v>
      </c>
      <c r="I1431" s="56"/>
      <c r="J1431" s="57">
        <f>SUMIFS(техфайл!$H$7:$H$4325,техфайл!$D$7:$D$4325,F1431,техфайл!$E$7:$E$4325,G1431,техфайл!$F$7:$F$4325,H1431,техфайл!$A$7:$A$4325,A1431)</f>
        <v>0</v>
      </c>
      <c r="K1431" s="57"/>
      <c r="L1431" s="56">
        <v>212</v>
      </c>
      <c r="M1431" s="89" t="s">
        <v>175</v>
      </c>
      <c r="N1431" s="57">
        <f>SUMIFS(техфайл!$H$7:$H$4325,техфайл!$D$7:$D$4325,F1431,техфайл!$E$7:$E$4325,G1431,техфайл!$F$7:$F$4325,H1431,техфайл!$G$7:$G$4325,L1431,техфайл!$A$7:$A$4325,A1431,техфайл!$K$7:$K$4325,M1431)</f>
        <v>0</v>
      </c>
      <c r="O1431" s="43"/>
      <c r="P1431" s="56" t="str">
        <f t="shared" si="128"/>
        <v>90607051400005000112</v>
      </c>
    </row>
    <row r="1432" spans="1:16" hidden="1" x14ac:dyDescent="0.3">
      <c r="A1432" s="82">
        <v>25710406</v>
      </c>
      <c r="B1432" s="192"/>
      <c r="C1432" s="192"/>
      <c r="D1432" s="192"/>
      <c r="E1432" s="44">
        <v>906</v>
      </c>
      <c r="F1432" s="44" t="s">
        <v>174</v>
      </c>
      <c r="G1432" s="62">
        <v>1400005000</v>
      </c>
      <c r="H1432" s="56">
        <v>244</v>
      </c>
      <c r="I1432" s="56"/>
      <c r="J1432" s="57">
        <f>SUMIFS(техфайл!$H$7:$H$4325,техфайл!$D$7:$D$4325,F1432,техфайл!$E$7:$E$4325,G1432,техфайл!$F$7:$F$4325,H1432,техфайл!$A$7:$A$4325,A1432)</f>
        <v>0</v>
      </c>
      <c r="K1432" s="57"/>
      <c r="L1432" s="56">
        <v>226</v>
      </c>
      <c r="M1432" s="89" t="s">
        <v>175</v>
      </c>
      <c r="N1432" s="57">
        <f>SUMIFS(техфайл!$H$7:$H$4325,техфайл!$D$7:$D$4325,F1432,техфайл!$E$7:$E$4325,G1432,техфайл!$F$7:$F$4325,H1432,техфайл!$G$7:$G$4325,L1432,техфайл!$A$7:$A$4325,A1432,техфайл!$K$7:$K$4325,M1432)</f>
        <v>0</v>
      </c>
      <c r="O1432" s="43"/>
      <c r="P1432" s="56" t="str">
        <f t="shared" si="128"/>
        <v>90607051400005000244</v>
      </c>
    </row>
    <row r="1433" spans="1:16" ht="18.75" customHeight="1" x14ac:dyDescent="0.3">
      <c r="A1433" s="82">
        <v>20324271</v>
      </c>
      <c r="B1433" s="190" t="s">
        <v>658</v>
      </c>
      <c r="C1433" s="190">
        <v>681</v>
      </c>
      <c r="D1433" s="190" t="str">
        <f>VLOOKUP($A1433, Учреждения!$B$4:$F$292, 3, FALSE)</f>
        <v xml:space="preserve"> ГБОУ "ШКОЛА № 41 Г.О. ГОРЛОВКА"</v>
      </c>
      <c r="E1433" s="81" t="s">
        <v>140</v>
      </c>
      <c r="F1433" s="81" t="s">
        <v>140</v>
      </c>
      <c r="G1433" s="81" t="s">
        <v>140</v>
      </c>
      <c r="H1433" s="81" t="s">
        <v>140</v>
      </c>
      <c r="I1433" s="81" t="s">
        <v>140</v>
      </c>
      <c r="J1433" s="81" t="s">
        <v>140</v>
      </c>
      <c r="K1433" s="80">
        <f>SUM(J1434:J1453)</f>
        <v>265220</v>
      </c>
      <c r="L1433" s="56"/>
      <c r="M1433" s="89"/>
      <c r="N1433" s="57"/>
      <c r="O1433" s="43"/>
      <c r="P1433" s="85"/>
    </row>
    <row r="1434" spans="1:16" ht="18.75" hidden="1" customHeight="1" x14ac:dyDescent="0.3">
      <c r="A1434" s="82">
        <v>20324271</v>
      </c>
      <c r="B1434" s="191"/>
      <c r="C1434" s="191"/>
      <c r="D1434" s="191"/>
      <c r="E1434" s="153">
        <v>906</v>
      </c>
      <c r="F1434" s="153" t="s">
        <v>145</v>
      </c>
      <c r="G1434" s="154">
        <v>1400023220</v>
      </c>
      <c r="H1434" s="155">
        <v>612</v>
      </c>
      <c r="I1434" s="155"/>
      <c r="J1434" s="156">
        <f>SUMIFS(техфайл!$H$7:$H$4325,техфайл!$D$7:$D$4325,F1434,техфайл!$E$7:$E$4325,G1434,техфайл!$F$7:$F$4325,H1434,техфайл!$A$7:$A$4325,A1434)</f>
        <v>0</v>
      </c>
      <c r="K1434" s="156"/>
      <c r="L1434" s="56">
        <v>211</v>
      </c>
      <c r="M1434" s="89" t="s">
        <v>172</v>
      </c>
      <c r="N1434" s="57">
        <f>SUMIFS(техфайл!$H$7:$H$4325,техфайл!$D$7:$D$4325,F1434,техфайл!$E$7:$E$4325,G1434,техфайл!$F$7:$F$4325,H1434,техфайл!$G$7:$G$4325,L1434,техфайл!$A$7:$A$4325,A1434,техфайл!$K$7:$K$4325,M1434)+SUMIFS(техфайл!$H$7:$H$4325,техфайл!$D$7:$D$4325,F1434,техфайл!$E$7:$E$4325,G1434,техфайл!$F$7:$F$4325,H1434,техфайл!$G$7:$G$4325,266,техфайл!$A$7:$A$4325,A1434,техфайл!$K$7:$K$4325,M1434)</f>
        <v>0</v>
      </c>
      <c r="O1434" s="43"/>
      <c r="P1434" s="56" t="str">
        <f t="shared" ref="P1434:P1453" si="131">E1434&amp;F1434&amp;SUBSTITUTE(G1434," ","")&amp;H1434</f>
        <v>90607021400023220612</v>
      </c>
    </row>
    <row r="1435" spans="1:16" x14ac:dyDescent="0.3">
      <c r="A1435" s="82">
        <v>20324271</v>
      </c>
      <c r="B1435" s="191"/>
      <c r="C1435" s="191"/>
      <c r="D1435" s="191"/>
      <c r="E1435" s="153">
        <v>906</v>
      </c>
      <c r="F1435" s="153" t="s">
        <v>145</v>
      </c>
      <c r="G1435" s="154" t="s">
        <v>684</v>
      </c>
      <c r="H1435" s="155">
        <v>612</v>
      </c>
      <c r="I1435" s="155"/>
      <c r="J1435" s="57">
        <f>SUMIFS(техфайл!$H$7:$H$4325,техфайл!$D$7:$D$4325,F1435,техфайл!$E$7:$E$4325,G1435,техфайл!$F$7:$F$4325,H1435,техфайл!$A$7:$A$4325,A1435)</f>
        <v>265220</v>
      </c>
      <c r="K1435" s="156"/>
      <c r="L1435" s="56">
        <v>213</v>
      </c>
      <c r="M1435" s="89" t="s">
        <v>173</v>
      </c>
      <c r="N1435" s="57">
        <f>SUMIFS(техфайл!$H$7:$H$4325,техфайл!$D$7:$D$4325,F1435,техфайл!$E$7:$E$4325,G1435,техфайл!$F$7:$F$4325,H1435,техфайл!$G$7:$G$4325,L1435,техфайл!$A$7:$A$4325,A1435,техфайл!$K$7:$K$4325,M1435)</f>
        <v>0</v>
      </c>
      <c r="O1435" s="43"/>
      <c r="P1435" s="56" t="str">
        <f t="shared" si="131"/>
        <v>906070214000R3040612</v>
      </c>
    </row>
    <row r="1436" spans="1:16" ht="18.75" hidden="1" customHeight="1" x14ac:dyDescent="0.3">
      <c r="A1436" s="82">
        <v>20324271</v>
      </c>
      <c r="B1436" s="191"/>
      <c r="C1436" s="191"/>
      <c r="D1436" s="191"/>
      <c r="E1436" s="153">
        <v>906</v>
      </c>
      <c r="F1436" s="153" t="s">
        <v>145</v>
      </c>
      <c r="G1436" s="154" t="s">
        <v>683</v>
      </c>
      <c r="H1436" s="155">
        <v>612</v>
      </c>
      <c r="I1436" s="155"/>
      <c r="J1436" s="156">
        <f>SUMIFS(техфайл!$H$7:$H$4325,техфайл!$D$7:$D$4325,F1436,техфайл!$E$7:$E$4325,G1436,техфайл!$F$7:$F$4325,H1436,техфайл!$A$7:$A$4325,A1436)</f>
        <v>0</v>
      </c>
      <c r="K1436" s="156"/>
      <c r="L1436" s="56">
        <v>211</v>
      </c>
      <c r="M1436" s="89" t="s">
        <v>172</v>
      </c>
      <c r="N1436" s="57">
        <f>SUMIFS(техфайл!$H$7:$H$4325,техфайл!$D$7:$D$4325,F1436,техфайл!$E$7:$E$4325,G1436,техфайл!$F$7:$F$4325,H1436,техфайл!$G$7:$G$4325,L1436,техфайл!$A$7:$A$4325,A1436,техфайл!$K$7:$K$4325,M1436)+SUMIFS(техфайл!$H$7:$H$4325,техфайл!$D$7:$D$4325,F1436,техфайл!$E$7:$E$4325,G1436,техфайл!$F$7:$F$4325,H1436,техфайл!$G$7:$G$4325,266,техфайл!$A$7:$A$4325,A1436,техфайл!$K$7:$K$4325,M1436)</f>
        <v>0</v>
      </c>
      <c r="O1436" s="43"/>
      <c r="P1436" s="56" t="str">
        <f t="shared" ref="P1436:P1437" si="132">E1436&amp;F1436&amp;SUBSTITUTE(G1436," ","")&amp;H1436</f>
        <v>906070214000R3030612</v>
      </c>
    </row>
    <row r="1437" spans="1:16" hidden="1" x14ac:dyDescent="0.3">
      <c r="A1437" s="82">
        <v>20324271</v>
      </c>
      <c r="B1437" s="191"/>
      <c r="C1437" s="191"/>
      <c r="D1437" s="191"/>
      <c r="E1437" s="153">
        <v>906</v>
      </c>
      <c r="F1437" s="153" t="s">
        <v>145</v>
      </c>
      <c r="G1437" s="154" t="s">
        <v>683</v>
      </c>
      <c r="H1437" s="155"/>
      <c r="I1437" s="155"/>
      <c r="J1437" s="156">
        <f>SUMIFS(техфайл!$H$7:$H$4325,техфайл!$D$7:$D$4325,F1437,техфайл!$E$7:$E$4325,G1437,техфайл!$F$7:$F$4325,H1437,техфайл!$A$7:$A$4325,A1437)</f>
        <v>0</v>
      </c>
      <c r="K1437" s="156"/>
      <c r="L1437" s="56">
        <v>213</v>
      </c>
      <c r="M1437" s="89" t="s">
        <v>173</v>
      </c>
      <c r="N1437" s="57">
        <f>SUMIFS(техфайл!$H$7:$H$4325,техфайл!$D$7:$D$4325,F1437,техфайл!$E$7:$E$4325,G1437,техфайл!$F$7:$F$4325,H1437,техфайл!$G$7:$G$4325,L1437,техфайл!$A$7:$A$4325,A1437,техфайл!$K$7:$K$4325,M1437)</f>
        <v>0</v>
      </c>
      <c r="O1437" s="43"/>
      <c r="P1437" s="56" t="str">
        <f t="shared" si="132"/>
        <v>906070214000R3030</v>
      </c>
    </row>
    <row r="1438" spans="1:16" hidden="1" x14ac:dyDescent="0.3">
      <c r="A1438" s="82">
        <v>20324271</v>
      </c>
      <c r="B1438" s="191"/>
      <c r="C1438" s="191"/>
      <c r="D1438" s="191"/>
      <c r="E1438" s="153">
        <v>906</v>
      </c>
      <c r="F1438" s="153" t="s">
        <v>145</v>
      </c>
      <c r="G1438" s="154" t="s">
        <v>685</v>
      </c>
      <c r="H1438" s="155">
        <v>612</v>
      </c>
      <c r="I1438" s="155"/>
      <c r="J1438" s="156">
        <f>SUMIFS(техфайл!$H$7:$H$4325,техфайл!$D$7:$D$4325,F1438,техфайл!$E$7:$E$4325,G1438,техфайл!$F$7:$F$4325,H1438,техфайл!$A$7:$A$4325,A1438)</f>
        <v>0</v>
      </c>
      <c r="K1438" s="156"/>
      <c r="L1438" s="56">
        <v>221</v>
      </c>
      <c r="M1438" s="89" t="s">
        <v>131</v>
      </c>
      <c r="N1438" s="57">
        <f>SUMIFS(техфайл!$H$7:$H$4325,техфайл!$D$7:$D$4325,F1438,техфайл!$E$7:$E$4325,G1438,техфайл!$F$7:$F$4325,H1438,техфайл!$G$7:$G$4325,L1438,техфайл!$A$7:$A$4325,A1438,техфайл!$K$7:$K$4325,M1438)</f>
        <v>0</v>
      </c>
      <c r="O1438" s="43"/>
      <c r="P1438" s="56" t="str">
        <f t="shared" si="131"/>
        <v>906070214000R0500612</v>
      </c>
    </row>
    <row r="1439" spans="1:16" hidden="1" x14ac:dyDescent="0.3">
      <c r="A1439" s="82">
        <v>20324271</v>
      </c>
      <c r="B1439" s="191"/>
      <c r="C1439" s="191"/>
      <c r="D1439" s="191"/>
      <c r="E1439" s="153">
        <v>906</v>
      </c>
      <c r="F1439" s="153" t="s">
        <v>145</v>
      </c>
      <c r="G1439" s="154" t="s">
        <v>685</v>
      </c>
      <c r="H1439" s="155"/>
      <c r="I1439" s="155"/>
      <c r="J1439" s="156">
        <f>SUMIFS(техфайл!$H$7:$H$4325,техфайл!$D$7:$D$4325,F1439,техфайл!$E$7:$E$4325,G1439,техфайл!$F$7:$F$4325,H1439,техфайл!$A$7:$A$4325,A1439)</f>
        <v>0</v>
      </c>
      <c r="K1439" s="156"/>
      <c r="L1439" s="56">
        <v>223</v>
      </c>
      <c r="M1439" s="89" t="s">
        <v>132</v>
      </c>
      <c r="N1439" s="57">
        <f>SUMIFS(техфайл!$H$7:$H$4325,техфайл!$D$7:$D$4325,F1439,техфайл!$E$7:$E$4325,G1439,техфайл!$F$7:$F$4325,H1439,техфайл!$G$7:$G$4325,L1439,техфайл!$A$7:$A$4325,A1439,техфайл!$K$7:$K$4325,M1439)</f>
        <v>0</v>
      </c>
      <c r="O1439" s="43"/>
      <c r="P1439" s="56" t="str">
        <f t="shared" si="131"/>
        <v>906070214000R0500</v>
      </c>
    </row>
    <row r="1440" spans="1:16" hidden="1" x14ac:dyDescent="0.3">
      <c r="A1440" s="82">
        <v>20324271</v>
      </c>
      <c r="B1440" s="191"/>
      <c r="C1440" s="191"/>
      <c r="D1440" s="191"/>
      <c r="E1440" s="44">
        <v>906</v>
      </c>
      <c r="F1440" s="44" t="s">
        <v>145</v>
      </c>
      <c r="G1440" s="62">
        <v>1400023220</v>
      </c>
      <c r="H1440" s="56">
        <v>244</v>
      </c>
      <c r="I1440" s="56"/>
      <c r="J1440" s="57"/>
      <c r="K1440" s="57"/>
      <c r="L1440" s="56">
        <v>223</v>
      </c>
      <c r="M1440" s="89" t="s">
        <v>133</v>
      </c>
      <c r="N1440" s="57">
        <f>SUMIFS(техфайл!$H$7:$H$4325,техфайл!$D$7:$D$4325,F1440,техфайл!$E$7:$E$4325,G1440,техфайл!$F$7:$F$4325,H1440,техфайл!$G$7:$G$4325,L1440,техфайл!$A$7:$A$4325,A1440,техфайл!$K$7:$K$4325,M1440)</f>
        <v>0</v>
      </c>
      <c r="O1440" s="43"/>
      <c r="P1440" s="56" t="str">
        <f t="shared" si="131"/>
        <v>90607021400023220244</v>
      </c>
    </row>
    <row r="1441" spans="1:16" hidden="1" x14ac:dyDescent="0.3">
      <c r="A1441" s="82">
        <v>20324271</v>
      </c>
      <c r="B1441" s="191"/>
      <c r="C1441" s="191"/>
      <c r="D1441" s="191"/>
      <c r="E1441" s="44">
        <v>906</v>
      </c>
      <c r="F1441" s="44" t="s">
        <v>145</v>
      </c>
      <c r="G1441" s="62">
        <v>1400023220</v>
      </c>
      <c r="H1441" s="56">
        <v>247</v>
      </c>
      <c r="I1441" s="56"/>
      <c r="J1441" s="57"/>
      <c r="K1441" s="57"/>
      <c r="L1441" s="56">
        <v>223</v>
      </c>
      <c r="M1441" s="89" t="s">
        <v>134</v>
      </c>
      <c r="N1441" s="57">
        <f>SUMIFS(техфайл!$H$7:$H$4325,техфайл!$D$7:$D$4325,F1441,техфайл!$E$7:$E$4325,G1441,техфайл!$F$7:$F$4325,H1441,техфайл!$G$7:$G$4325,L1441,техфайл!$A$7:$A$4325,A1441,техфайл!$K$7:$K$4325,M1441)</f>
        <v>0</v>
      </c>
      <c r="O1441" s="43"/>
      <c r="P1441" s="56" t="str">
        <f t="shared" si="131"/>
        <v>90607021400023220247</v>
      </c>
    </row>
    <row r="1442" spans="1:16" hidden="1" x14ac:dyDescent="0.3">
      <c r="A1442" s="82">
        <v>20324271</v>
      </c>
      <c r="B1442" s="191"/>
      <c r="C1442" s="191"/>
      <c r="D1442" s="191"/>
      <c r="E1442" s="44">
        <v>906</v>
      </c>
      <c r="F1442" s="44" t="s">
        <v>145</v>
      </c>
      <c r="G1442" s="62">
        <v>1400023220</v>
      </c>
      <c r="H1442" s="56">
        <v>247</v>
      </c>
      <c r="I1442" s="56"/>
      <c r="J1442" s="57"/>
      <c r="K1442" s="57"/>
      <c r="L1442" s="56">
        <v>223</v>
      </c>
      <c r="M1442" s="89" t="s">
        <v>135</v>
      </c>
      <c r="N1442" s="57">
        <f>SUMIFS(техфайл!$H$7:$H$4325,техфайл!$D$7:$D$4325,F1442,техфайл!$E$7:$E$4325,G1442,техфайл!$F$7:$F$4325,H1442,техфайл!$G$7:$G$4325,L1442,техфайл!$A$7:$A$4325,A1442,техфайл!$K$7:$K$4325,M1442)</f>
        <v>0</v>
      </c>
      <c r="O1442" s="43"/>
      <c r="P1442" s="56" t="str">
        <f t="shared" si="131"/>
        <v>90607021400023220247</v>
      </c>
    </row>
    <row r="1443" spans="1:16" hidden="1" x14ac:dyDescent="0.3">
      <c r="A1443" s="82">
        <v>20324271</v>
      </c>
      <c r="B1443" s="191"/>
      <c r="C1443" s="191"/>
      <c r="D1443" s="191"/>
      <c r="E1443" s="44">
        <v>906</v>
      </c>
      <c r="F1443" s="44" t="s">
        <v>145</v>
      </c>
      <c r="G1443" s="62">
        <v>1400023220</v>
      </c>
      <c r="H1443" s="56">
        <v>244</v>
      </c>
      <c r="I1443" s="56"/>
      <c r="J1443" s="57"/>
      <c r="K1443" s="57"/>
      <c r="L1443" s="56">
        <v>225</v>
      </c>
      <c r="M1443" s="89" t="s">
        <v>131</v>
      </c>
      <c r="N1443" s="57">
        <f>SUMIFS(техфайл!$H$7:$H$4325,техфайл!$D$7:$D$4325,F1443,техфайл!$E$7:$E$4325,G1443,техфайл!$F$7:$F$4325,H1443,техфайл!$G$7:$G$4325,L1443,техфайл!$A$7:$A$4325,A1443,техфайл!$K$7:$K$4325,M1443)</f>
        <v>0</v>
      </c>
      <c r="O1443" s="43"/>
      <c r="P1443" s="56" t="str">
        <f t="shared" si="131"/>
        <v>90607021400023220244</v>
      </c>
    </row>
    <row r="1444" spans="1:16" hidden="1" x14ac:dyDescent="0.3">
      <c r="A1444" s="82">
        <v>20324271</v>
      </c>
      <c r="B1444" s="191"/>
      <c r="C1444" s="191"/>
      <c r="D1444" s="191"/>
      <c r="E1444" s="44">
        <v>906</v>
      </c>
      <c r="F1444" s="44" t="s">
        <v>145</v>
      </c>
      <c r="G1444" s="62">
        <v>1400023220</v>
      </c>
      <c r="H1444" s="56">
        <v>244</v>
      </c>
      <c r="I1444" s="56"/>
      <c r="J1444" s="57"/>
      <c r="K1444" s="57"/>
      <c r="L1444" s="56">
        <v>226</v>
      </c>
      <c r="M1444" s="89" t="s">
        <v>137</v>
      </c>
      <c r="N1444" s="57">
        <f>SUMIFS(техфайл!$H$7:$H$4325,техфайл!$D$7:$D$4325,F1444,техфайл!$E$7:$E$4325,G1444,техфайл!$F$7:$F$4325,H1444,техфайл!$G$7:$G$4325,L1444,техфайл!$A$7:$A$4325,A1444,техфайл!$K$7:$K$4325,M1444)</f>
        <v>0</v>
      </c>
      <c r="O1444" s="43"/>
      <c r="P1444" s="56" t="str">
        <f t="shared" si="131"/>
        <v>90607021400023220244</v>
      </c>
    </row>
    <row r="1445" spans="1:16" hidden="1" x14ac:dyDescent="0.3">
      <c r="A1445" s="82">
        <v>20324271</v>
      </c>
      <c r="B1445" s="191"/>
      <c r="C1445" s="191"/>
      <c r="D1445" s="191"/>
      <c r="E1445" s="44">
        <v>906</v>
      </c>
      <c r="F1445" s="44" t="s">
        <v>145</v>
      </c>
      <c r="G1445" s="62">
        <v>1400023220</v>
      </c>
      <c r="H1445" s="56">
        <v>244</v>
      </c>
      <c r="I1445" s="56"/>
      <c r="J1445" s="57"/>
      <c r="K1445" s="57"/>
      <c r="L1445" s="56">
        <v>226</v>
      </c>
      <c r="M1445" s="89" t="s">
        <v>131</v>
      </c>
      <c r="N1445" s="57">
        <f>SUMIFS(техфайл!$H$7:$H$4325,техфайл!$D$7:$D$4325,F1445,техфайл!$E$7:$E$4325,G1445,техфайл!$F$7:$F$4325,H1445,техфайл!$G$7:$G$4325,L1445,техфайл!$A$7:$A$4325,A1445,техфайл!$K$7:$K$4325,M1445)</f>
        <v>0</v>
      </c>
      <c r="O1445" s="43"/>
      <c r="P1445" s="56" t="str">
        <f t="shared" si="131"/>
        <v>90607021400023220244</v>
      </c>
    </row>
    <row r="1446" spans="1:16" hidden="1" x14ac:dyDescent="0.3">
      <c r="A1446" s="82">
        <v>20324271</v>
      </c>
      <c r="B1446" s="191"/>
      <c r="C1446" s="191"/>
      <c r="D1446" s="191"/>
      <c r="E1446" s="44">
        <v>906</v>
      </c>
      <c r="F1446" s="44" t="s">
        <v>145</v>
      </c>
      <c r="G1446" s="62">
        <v>1400023220</v>
      </c>
      <c r="H1446" s="56">
        <v>244</v>
      </c>
      <c r="I1446" s="56"/>
      <c r="J1446" s="57"/>
      <c r="K1446" s="57"/>
      <c r="L1446" s="56">
        <v>310</v>
      </c>
      <c r="M1446" s="89" t="s">
        <v>136</v>
      </c>
      <c r="N1446" s="57">
        <f>SUMIFS(техфайл!$H$7:$H$4325,техфайл!$D$7:$D$4325,F1446,техфайл!$E$7:$E$4325,G1446,техфайл!$F$7:$F$4325,H1446,техфайл!$G$7:$G$4325,L1446,техфайл!$A$7:$A$4325,A1446,техфайл!$K$7:$K$4325,M1446)</f>
        <v>0</v>
      </c>
      <c r="O1446" s="43"/>
      <c r="P1446" s="56" t="str">
        <f t="shared" si="131"/>
        <v>90607021400023220244</v>
      </c>
    </row>
    <row r="1447" spans="1:16" hidden="1" x14ac:dyDescent="0.3">
      <c r="A1447" s="82">
        <v>20324271</v>
      </c>
      <c r="B1447" s="191"/>
      <c r="C1447" s="191"/>
      <c r="D1447" s="191"/>
      <c r="E1447" s="44">
        <v>906</v>
      </c>
      <c r="F1447" s="44" t="s">
        <v>145</v>
      </c>
      <c r="G1447" s="62">
        <v>1400023220</v>
      </c>
      <c r="H1447" s="56">
        <v>244</v>
      </c>
      <c r="I1447" s="56"/>
      <c r="J1447" s="57"/>
      <c r="K1447" s="57"/>
      <c r="L1447" s="56">
        <v>342</v>
      </c>
      <c r="M1447" s="89">
        <v>2230</v>
      </c>
      <c r="N1447" s="57">
        <f>SUMIFS(техфайл!$H$7:$H$4325,техфайл!$D$7:$D$4325,F1447,техфайл!$E$7:$E$4325,G1447,техфайл!$F$7:$F$4325,H1447,техфайл!$G$7:$G$4325,L1447,техфайл!$A$7:$A$4325,A1447,техфайл!$K$7:$K$4325,M1447)</f>
        <v>0</v>
      </c>
      <c r="O1447" s="43"/>
      <c r="P1447" s="56" t="str">
        <f t="shared" ref="P1447" si="133">E1447&amp;F1447&amp;SUBSTITUTE(G1447," ","")&amp;H1447</f>
        <v>90607021400023220244</v>
      </c>
    </row>
    <row r="1448" spans="1:16" hidden="1" x14ac:dyDescent="0.3">
      <c r="A1448" s="82">
        <v>20324271</v>
      </c>
      <c r="B1448" s="191"/>
      <c r="C1448" s="191"/>
      <c r="D1448" s="191"/>
      <c r="E1448" s="44">
        <v>906</v>
      </c>
      <c r="F1448" s="44" t="s">
        <v>145</v>
      </c>
      <c r="G1448" s="62" t="s">
        <v>684</v>
      </c>
      <c r="H1448" s="56">
        <v>244</v>
      </c>
      <c r="I1448" s="56"/>
      <c r="J1448" s="57">
        <f>SUMIFS(техфайл!$H$7:$H$4325,техфайл!$D$7:$D$4325,F1448,техфайл!$E$7:$E$4325,G1448,техфайл!$F$7:$F$4325,H1448,техфайл!$A$7:$A$4325,A1448)</f>
        <v>0</v>
      </c>
      <c r="K1448" s="57"/>
      <c r="L1448" s="56">
        <v>342</v>
      </c>
      <c r="M1448" s="89">
        <v>2230</v>
      </c>
      <c r="N1448" s="57">
        <f>SUMIFS(техфайл!$H$7:$H$4325,техфайл!$D$7:$D$4325,F1448,техфайл!$E$7:$E$4325,G1448,техфайл!$F$7:$F$4325,H1448,техфайл!$G$7:$G$4325,L1448,техфайл!$A$7:$A$4325,A1448,техфайл!$K$7:$K$4325,M1448)</f>
        <v>0</v>
      </c>
      <c r="O1448" s="43"/>
      <c r="P1448" s="56" t="str">
        <f t="shared" si="131"/>
        <v>906070214000R3040244</v>
      </c>
    </row>
    <row r="1449" spans="1:16" hidden="1" x14ac:dyDescent="0.3">
      <c r="A1449" s="82">
        <v>20324271</v>
      </c>
      <c r="B1449" s="191"/>
      <c r="C1449" s="191"/>
      <c r="D1449" s="191"/>
      <c r="E1449" s="44">
        <v>906</v>
      </c>
      <c r="F1449" s="44" t="s">
        <v>145</v>
      </c>
      <c r="G1449" s="62">
        <v>1400023220</v>
      </c>
      <c r="H1449" s="56">
        <v>244</v>
      </c>
      <c r="I1449" s="56"/>
      <c r="J1449" s="57"/>
      <c r="K1449" s="57"/>
      <c r="L1449" s="56">
        <v>344</v>
      </c>
      <c r="M1449" s="89" t="s">
        <v>136</v>
      </c>
      <c r="N1449" s="57">
        <f>SUMIFS(техфайл!$H$7:$H$4325,техфайл!$D$7:$D$4325,F1449,техфайл!$E$7:$E$4325,G1449,техфайл!$F$7:$F$4325,H1449,техфайл!$G$7:$G$4325,L1449,техфайл!$A$7:$A$4325,A1449,техфайл!$K$7:$K$4325,M1449)</f>
        <v>0</v>
      </c>
      <c r="O1449" s="43"/>
      <c r="P1449" s="56" t="str">
        <f t="shared" si="131"/>
        <v>90607021400023220244</v>
      </c>
    </row>
    <row r="1450" spans="1:16" hidden="1" x14ac:dyDescent="0.3">
      <c r="A1450" s="82">
        <v>20324271</v>
      </c>
      <c r="B1450" s="191"/>
      <c r="C1450" s="191"/>
      <c r="D1450" s="191"/>
      <c r="E1450" s="44">
        <v>906</v>
      </c>
      <c r="F1450" s="44" t="s">
        <v>145</v>
      </c>
      <c r="G1450" s="62">
        <v>1400023220</v>
      </c>
      <c r="H1450" s="56">
        <v>244</v>
      </c>
      <c r="I1450" s="56"/>
      <c r="J1450" s="57"/>
      <c r="K1450" s="57"/>
      <c r="L1450" s="56">
        <v>346</v>
      </c>
      <c r="M1450" s="89" t="s">
        <v>136</v>
      </c>
      <c r="N1450" s="57">
        <f>SUMIFS(техфайл!$H$7:$H$4325,техфайл!$D$7:$D$4325,F1450,техфайл!$E$7:$E$4325,G1450,техфайл!$F$7:$F$4325,H1450,техфайл!$G$7:$G$4325,L1450,техфайл!$A$7:$A$4325,A1450,техфайл!$K$7:$K$4325,M1450)</f>
        <v>0</v>
      </c>
      <c r="O1450" s="43"/>
      <c r="P1450" s="56" t="str">
        <f t="shared" si="131"/>
        <v>90607021400023220244</v>
      </c>
    </row>
    <row r="1451" spans="1:16" hidden="1" x14ac:dyDescent="0.3">
      <c r="A1451" s="82">
        <v>20324271</v>
      </c>
      <c r="B1451" s="191"/>
      <c r="C1451" s="191"/>
      <c r="D1451" s="191"/>
      <c r="E1451" s="44">
        <v>906</v>
      </c>
      <c r="F1451" s="44" t="s">
        <v>145</v>
      </c>
      <c r="G1451" s="62">
        <v>1400023220</v>
      </c>
      <c r="H1451" s="56">
        <v>851</v>
      </c>
      <c r="I1451" s="56"/>
      <c r="J1451" s="57">
        <f>SUMIFS(техфайл!$H$7:$H$4325,техфайл!$D$7:$D$4325,F1451,техфайл!$E$7:$E$4325,G1451,техфайл!$F$7:$F$4325,H1451,техфайл!$A$7:$A$4325,A1451)</f>
        <v>0</v>
      </c>
      <c r="K1451" s="57"/>
      <c r="L1451" s="56">
        <v>291</v>
      </c>
      <c r="M1451" s="89" t="s">
        <v>138</v>
      </c>
      <c r="N1451" s="57">
        <f>SUMIFS(техфайл!$H$7:$H$4325,техфайл!$D$7:$D$4325,F1451,техфайл!$E$7:$E$4325,G1451,техфайл!$F$7:$F$4325,H1451,техфайл!$G$7:$G$4325,L1451,техфайл!$A$7:$A$4325,A1451,техфайл!$K$7:$K$4325,M1451)</f>
        <v>0</v>
      </c>
      <c r="O1451" s="43"/>
      <c r="P1451" s="56" t="str">
        <f t="shared" si="131"/>
        <v>90607021400023220851</v>
      </c>
    </row>
    <row r="1452" spans="1:16" hidden="1" x14ac:dyDescent="0.3">
      <c r="A1452" s="82">
        <v>20324271</v>
      </c>
      <c r="B1452" s="191"/>
      <c r="C1452" s="191"/>
      <c r="D1452" s="191"/>
      <c r="E1452" s="44">
        <v>906</v>
      </c>
      <c r="F1452" s="44" t="s">
        <v>174</v>
      </c>
      <c r="G1452" s="62">
        <v>1400005000</v>
      </c>
      <c r="H1452" s="56">
        <v>112</v>
      </c>
      <c r="I1452" s="56"/>
      <c r="J1452" s="57">
        <f>SUMIFS(техфайл!$H$7:$H$4325,техфайл!$D$7:$D$4325,F1452,техфайл!$E$7:$E$4325,G1452,техфайл!$F$7:$F$4325,H1452,техфайл!$A$7:$A$4325,A1452)</f>
        <v>0</v>
      </c>
      <c r="K1452" s="57"/>
      <c r="L1452" s="56">
        <v>212</v>
      </c>
      <c r="M1452" s="89" t="s">
        <v>175</v>
      </c>
      <c r="N1452" s="57">
        <f>SUMIFS(техфайл!$H$7:$H$4325,техфайл!$D$7:$D$4325,F1452,техфайл!$E$7:$E$4325,G1452,техфайл!$F$7:$F$4325,H1452,техфайл!$G$7:$G$4325,L1452,техфайл!$A$7:$A$4325,A1452,техфайл!$K$7:$K$4325,M1452)</f>
        <v>0</v>
      </c>
      <c r="O1452" s="43"/>
      <c r="P1452" s="56" t="str">
        <f t="shared" si="131"/>
        <v>90607051400005000112</v>
      </c>
    </row>
    <row r="1453" spans="1:16" hidden="1" x14ac:dyDescent="0.3">
      <c r="A1453" s="82">
        <v>20324271</v>
      </c>
      <c r="B1453" s="192"/>
      <c r="C1453" s="192"/>
      <c r="D1453" s="192"/>
      <c r="E1453" s="44">
        <v>906</v>
      </c>
      <c r="F1453" s="44" t="s">
        <v>174</v>
      </c>
      <c r="G1453" s="62">
        <v>1400005000</v>
      </c>
      <c r="H1453" s="56">
        <v>244</v>
      </c>
      <c r="I1453" s="56"/>
      <c r="J1453" s="57">
        <f>SUMIFS(техфайл!$H$7:$H$4325,техфайл!$D$7:$D$4325,F1453,техфайл!$E$7:$E$4325,G1453,техфайл!$F$7:$F$4325,H1453,техфайл!$A$7:$A$4325,A1453)</f>
        <v>0</v>
      </c>
      <c r="K1453" s="57"/>
      <c r="L1453" s="56">
        <v>226</v>
      </c>
      <c r="M1453" s="89" t="s">
        <v>175</v>
      </c>
      <c r="N1453" s="57">
        <f>SUMIFS(техфайл!$H$7:$H$4325,техфайл!$D$7:$D$4325,F1453,техфайл!$E$7:$E$4325,G1453,техфайл!$F$7:$F$4325,H1453,техфайл!$G$7:$G$4325,L1453,техфайл!$A$7:$A$4325,A1453,техфайл!$K$7:$K$4325,M1453)</f>
        <v>0</v>
      </c>
      <c r="O1453" s="43"/>
      <c r="P1453" s="56" t="str">
        <f t="shared" si="131"/>
        <v>90607051400005000244</v>
      </c>
    </row>
    <row r="1454" spans="1:16" ht="18.75" customHeight="1" x14ac:dyDescent="0.3">
      <c r="A1454" s="82">
        <v>25710694</v>
      </c>
      <c r="B1454" s="190" t="s">
        <v>659</v>
      </c>
      <c r="C1454" s="190">
        <v>682</v>
      </c>
      <c r="D1454" s="190" t="str">
        <f>VLOOKUP($A1454, Учреждения!$B$4:$F$292, 3, FALSE)</f>
        <v xml:space="preserve"> ГБОУ "ШКОЛА № 42 Г.О. ГОРЛОВКА"</v>
      </c>
      <c r="E1454" s="81" t="s">
        <v>140</v>
      </c>
      <c r="F1454" s="81" t="s">
        <v>140</v>
      </c>
      <c r="G1454" s="81" t="s">
        <v>140</v>
      </c>
      <c r="H1454" s="81" t="s">
        <v>140</v>
      </c>
      <c r="I1454" s="81" t="s">
        <v>140</v>
      </c>
      <c r="J1454" s="81" t="s">
        <v>140</v>
      </c>
      <c r="K1454" s="80">
        <f>SUM(J1455:J1477)</f>
        <v>89400</v>
      </c>
      <c r="L1454" s="56"/>
      <c r="M1454" s="89"/>
      <c r="N1454" s="57"/>
      <c r="O1454" s="43"/>
      <c r="P1454" s="85"/>
    </row>
    <row r="1455" spans="1:16" ht="18.75" hidden="1" customHeight="1" x14ac:dyDescent="0.3">
      <c r="A1455" s="82">
        <v>25710694</v>
      </c>
      <c r="B1455" s="191"/>
      <c r="C1455" s="191"/>
      <c r="D1455" s="191"/>
      <c r="E1455" s="44">
        <v>906</v>
      </c>
      <c r="F1455" s="44" t="s">
        <v>145</v>
      </c>
      <c r="G1455" s="62">
        <v>1400023220</v>
      </c>
      <c r="H1455" s="56">
        <v>612</v>
      </c>
      <c r="I1455" s="56"/>
      <c r="J1455" s="57">
        <f>SUMIFS(техфайл!$H$7:$H$4325,техфайл!$D$7:$D$4325,F1455,техфайл!$E$7:$E$4325,G1455,техфайл!$F$7:$F$4325,H1455,техфайл!$A$7:$A$4325,A1455)</f>
        <v>0</v>
      </c>
      <c r="K1455" s="57"/>
      <c r="L1455" s="56">
        <v>211</v>
      </c>
      <c r="M1455" s="89" t="s">
        <v>172</v>
      </c>
      <c r="N1455" s="57">
        <f>SUMIFS(техфайл!$H$7:$H$4325,техфайл!$D$7:$D$4325,F1455,техфайл!$E$7:$E$4325,G1455,техфайл!$F$7:$F$4325,H1455,техфайл!$G$7:$G$4325,L1455,техфайл!$A$7:$A$4325,A1455,техфайл!$K$7:$K$4325,M1455)+SUMIFS(техфайл!$H$7:$H$4325,техфайл!$D$7:$D$4325,F1455,техфайл!$E$7:$E$4325,G1455,техфайл!$F$7:$F$4325,H1455,техфайл!$G$7:$G$4325,266,техфайл!$A$7:$A$4325,A1455,техфайл!$K$7:$K$4325,M1455)</f>
        <v>0</v>
      </c>
      <c r="O1455" s="43"/>
      <c r="P1455" s="56" t="str">
        <f t="shared" ref="P1455:P1477" si="134">E1455&amp;F1455&amp;SUBSTITUTE(G1455," ","")&amp;H1455</f>
        <v>90607021400023220612</v>
      </c>
    </row>
    <row r="1456" spans="1:16" x14ac:dyDescent="0.3">
      <c r="A1456" s="82">
        <v>25710694</v>
      </c>
      <c r="B1456" s="191"/>
      <c r="C1456" s="191"/>
      <c r="D1456" s="191"/>
      <c r="E1456" s="44">
        <v>906</v>
      </c>
      <c r="F1456" s="44" t="s">
        <v>145</v>
      </c>
      <c r="G1456" s="62" t="s">
        <v>684</v>
      </c>
      <c r="H1456" s="56">
        <v>612</v>
      </c>
      <c r="I1456" s="56"/>
      <c r="J1456" s="57">
        <f>SUMIFS(техфайл!$H$7:$H$4325,техфайл!$D$7:$D$4325,F1456,техфайл!$E$7:$E$4325,G1456,техфайл!$F$7:$F$4325,H1456,техфайл!$A$7:$A$4325,A1456)</f>
        <v>89400</v>
      </c>
      <c r="K1456" s="57"/>
      <c r="L1456" s="56">
        <v>213</v>
      </c>
      <c r="M1456" s="89" t="s">
        <v>173</v>
      </c>
      <c r="N1456" s="57">
        <f>SUMIFS(техфайл!$H$7:$H$4325,техфайл!$D$7:$D$4325,F1456,техфайл!$E$7:$E$4325,G1456,техфайл!$F$7:$F$4325,H1456,техфайл!$G$7:$G$4325,L1456,техфайл!$A$7:$A$4325,A1456,техфайл!$K$7:$K$4325,M1456)</f>
        <v>0</v>
      </c>
      <c r="O1456" s="43"/>
      <c r="P1456" s="56" t="str">
        <f t="shared" si="134"/>
        <v>906070214000R3040612</v>
      </c>
    </row>
    <row r="1457" spans="1:16" ht="18.75" hidden="1" customHeight="1" x14ac:dyDescent="0.3">
      <c r="A1457" s="82">
        <v>25710694</v>
      </c>
      <c r="B1457" s="191"/>
      <c r="C1457" s="191"/>
      <c r="D1457" s="191"/>
      <c r="E1457" s="44">
        <v>906</v>
      </c>
      <c r="F1457" s="44" t="s">
        <v>145</v>
      </c>
      <c r="G1457" s="62" t="s">
        <v>683</v>
      </c>
      <c r="H1457" s="56">
        <v>612</v>
      </c>
      <c r="I1457" s="56"/>
      <c r="J1457" s="57">
        <f>SUMIFS(техфайл!$H$7:$H$4325,техфайл!$D$7:$D$4325,F1457,техфайл!$E$7:$E$4325,G1457,техфайл!$F$7:$F$4325,H1457,техфайл!$A$7:$A$4325,A1457)</f>
        <v>0</v>
      </c>
      <c r="K1457" s="57"/>
      <c r="L1457" s="56">
        <v>211</v>
      </c>
      <c r="M1457" s="89" t="s">
        <v>172</v>
      </c>
      <c r="N1457" s="57">
        <f>SUMIFS(техфайл!$H$7:$H$4325,техфайл!$D$7:$D$4325,F1457,техфайл!$E$7:$E$4325,G1457,техфайл!$F$7:$F$4325,H1457,техфайл!$G$7:$G$4325,L1457,техфайл!$A$7:$A$4325,A1457,техфайл!$K$7:$K$4325,M1457)+SUMIFS(техфайл!$H$7:$H$4325,техфайл!$D$7:$D$4325,F1457,техфайл!$E$7:$E$4325,G1457,техфайл!$F$7:$F$4325,H1457,техфайл!$G$7:$G$4325,266,техфайл!$A$7:$A$4325,A1457,техфайл!$K$7:$K$4325,M1457)</f>
        <v>0</v>
      </c>
      <c r="O1457" s="43"/>
      <c r="P1457" s="56" t="str">
        <f t="shared" ref="P1457:P1458" si="135">E1457&amp;F1457&amp;SUBSTITUTE(G1457," ","")&amp;H1457</f>
        <v>906070214000R3030612</v>
      </c>
    </row>
    <row r="1458" spans="1:16" hidden="1" x14ac:dyDescent="0.3">
      <c r="A1458" s="82">
        <v>25710694</v>
      </c>
      <c r="B1458" s="191"/>
      <c r="C1458" s="191"/>
      <c r="D1458" s="191"/>
      <c r="E1458" s="44">
        <v>906</v>
      </c>
      <c r="F1458" s="44" t="s">
        <v>145</v>
      </c>
      <c r="G1458" s="62" t="s">
        <v>683</v>
      </c>
      <c r="H1458" s="56"/>
      <c r="I1458" s="56"/>
      <c r="J1458" s="57">
        <f>SUMIFS(техфайл!$H$7:$H$4325,техфайл!$D$7:$D$4325,F1458,техфайл!$E$7:$E$4325,G1458,техфайл!$F$7:$F$4325,H1458,техфайл!$A$7:$A$4325,A1458)</f>
        <v>0</v>
      </c>
      <c r="K1458" s="57"/>
      <c r="L1458" s="56">
        <v>213</v>
      </c>
      <c r="M1458" s="89" t="s">
        <v>173</v>
      </c>
      <c r="N1458" s="57">
        <f>SUMIFS(техфайл!$H$7:$H$4325,техфайл!$D$7:$D$4325,F1458,техфайл!$E$7:$E$4325,G1458,техфайл!$F$7:$F$4325,H1458,техфайл!$G$7:$G$4325,L1458,техфайл!$A$7:$A$4325,A1458,техфайл!$K$7:$K$4325,M1458)</f>
        <v>0</v>
      </c>
      <c r="O1458" s="43"/>
      <c r="P1458" s="56" t="str">
        <f t="shared" si="135"/>
        <v>906070214000R3030</v>
      </c>
    </row>
    <row r="1459" spans="1:16" hidden="1" x14ac:dyDescent="0.3">
      <c r="A1459" s="82">
        <v>25710694</v>
      </c>
      <c r="B1459" s="191"/>
      <c r="C1459" s="191"/>
      <c r="D1459" s="191"/>
      <c r="E1459" s="44">
        <v>906</v>
      </c>
      <c r="F1459" s="44" t="s">
        <v>145</v>
      </c>
      <c r="G1459" s="62" t="s">
        <v>685</v>
      </c>
      <c r="H1459" s="56">
        <v>612</v>
      </c>
      <c r="I1459" s="56"/>
      <c r="J1459" s="57">
        <f>SUMIFS(техфайл!$H$7:$H$4325,техфайл!$D$7:$D$4325,F1459,техфайл!$E$7:$E$4325,G1459,техфайл!$F$7:$F$4325,H1459,техфайл!$A$7:$A$4325,A1459)</f>
        <v>0</v>
      </c>
      <c r="K1459" s="57"/>
      <c r="L1459" s="56">
        <v>221</v>
      </c>
      <c r="M1459" s="89" t="s">
        <v>131</v>
      </c>
      <c r="N1459" s="57">
        <f>SUMIFS(техфайл!$H$7:$H$4325,техфайл!$D$7:$D$4325,F1459,техфайл!$E$7:$E$4325,G1459,техфайл!$F$7:$F$4325,H1459,техфайл!$G$7:$G$4325,L1459,техфайл!$A$7:$A$4325,A1459,техфайл!$K$7:$K$4325,M1459)</f>
        <v>0</v>
      </c>
      <c r="O1459" s="43"/>
      <c r="P1459" s="56" t="str">
        <f t="shared" si="134"/>
        <v>906070214000R0500612</v>
      </c>
    </row>
    <row r="1460" spans="1:16" hidden="1" x14ac:dyDescent="0.3">
      <c r="A1460" s="82">
        <v>25710694</v>
      </c>
      <c r="B1460" s="191"/>
      <c r="C1460" s="191"/>
      <c r="D1460" s="191"/>
      <c r="E1460" s="44">
        <v>906</v>
      </c>
      <c r="F1460" s="44" t="s">
        <v>145</v>
      </c>
      <c r="G1460" s="62" t="s">
        <v>685</v>
      </c>
      <c r="H1460" s="56"/>
      <c r="I1460" s="56"/>
      <c r="J1460" s="57">
        <f>SUMIFS(техфайл!$H$7:$H$4325,техфайл!$D$7:$D$4325,F1460,техфайл!$E$7:$E$4325,G1460,техфайл!$F$7:$F$4325,H1460,техфайл!$A$7:$A$4325,A1460)</f>
        <v>0</v>
      </c>
      <c r="K1460" s="57"/>
      <c r="L1460" s="56">
        <v>223</v>
      </c>
      <c r="M1460" s="89" t="s">
        <v>132</v>
      </c>
      <c r="N1460" s="57">
        <f>SUMIFS(техфайл!$H$7:$H$4325,техфайл!$D$7:$D$4325,F1460,техфайл!$E$7:$E$4325,G1460,техфайл!$F$7:$F$4325,H1460,техфайл!$G$7:$G$4325,L1460,техфайл!$A$7:$A$4325,A1460,техфайл!$K$7:$K$4325,M1460)</f>
        <v>0</v>
      </c>
      <c r="O1460" s="43"/>
      <c r="P1460" s="56" t="str">
        <f t="shared" si="134"/>
        <v>906070214000R0500</v>
      </c>
    </row>
    <row r="1461" spans="1:16" hidden="1" x14ac:dyDescent="0.3">
      <c r="A1461" s="82">
        <v>25710694</v>
      </c>
      <c r="B1461" s="191"/>
      <c r="C1461" s="191"/>
      <c r="D1461" s="191"/>
      <c r="E1461" s="44">
        <v>906</v>
      </c>
      <c r="F1461" s="44" t="s">
        <v>145</v>
      </c>
      <c r="G1461" s="62">
        <v>1400023220</v>
      </c>
      <c r="H1461" s="56">
        <v>244</v>
      </c>
      <c r="I1461" s="56"/>
      <c r="J1461" s="57"/>
      <c r="K1461" s="57"/>
      <c r="L1461" s="56">
        <v>223</v>
      </c>
      <c r="M1461" s="89" t="s">
        <v>133</v>
      </c>
      <c r="N1461" s="57">
        <f>SUMIFS(техфайл!$H$7:$H$4325,техфайл!$D$7:$D$4325,F1461,техфайл!$E$7:$E$4325,G1461,техфайл!$F$7:$F$4325,H1461,техфайл!$G$7:$G$4325,L1461,техфайл!$A$7:$A$4325,A1461,техфайл!$K$7:$K$4325,M1461)</f>
        <v>0</v>
      </c>
      <c r="O1461" s="43"/>
      <c r="P1461" s="56" t="str">
        <f t="shared" si="134"/>
        <v>90607021400023220244</v>
      </c>
    </row>
    <row r="1462" spans="1:16" hidden="1" x14ac:dyDescent="0.3">
      <c r="A1462" s="82">
        <v>25710694</v>
      </c>
      <c r="B1462" s="191"/>
      <c r="C1462" s="191"/>
      <c r="D1462" s="191"/>
      <c r="E1462" s="44">
        <v>906</v>
      </c>
      <c r="F1462" s="44" t="s">
        <v>145</v>
      </c>
      <c r="G1462" s="62">
        <v>1400023220</v>
      </c>
      <c r="H1462" s="56">
        <v>247</v>
      </c>
      <c r="I1462" s="56"/>
      <c r="J1462" s="57"/>
      <c r="K1462" s="57"/>
      <c r="L1462" s="56">
        <v>223</v>
      </c>
      <c r="M1462" s="89" t="s">
        <v>134</v>
      </c>
      <c r="N1462" s="57">
        <f>SUMIFS(техфайл!$H$7:$H$4325,техфайл!$D$7:$D$4325,F1462,техфайл!$E$7:$E$4325,G1462,техфайл!$F$7:$F$4325,H1462,техфайл!$G$7:$G$4325,L1462,техфайл!$A$7:$A$4325,A1462,техфайл!$K$7:$K$4325,M1462)</f>
        <v>0</v>
      </c>
      <c r="O1462" s="43"/>
      <c r="P1462" s="56" t="str">
        <f t="shared" si="134"/>
        <v>90607021400023220247</v>
      </c>
    </row>
    <row r="1463" spans="1:16" hidden="1" x14ac:dyDescent="0.3">
      <c r="A1463" s="82">
        <v>25710694</v>
      </c>
      <c r="B1463" s="191"/>
      <c r="C1463" s="191"/>
      <c r="D1463" s="191"/>
      <c r="E1463" s="44">
        <v>906</v>
      </c>
      <c r="F1463" s="44" t="s">
        <v>145</v>
      </c>
      <c r="G1463" s="62">
        <v>1400023220</v>
      </c>
      <c r="H1463" s="56">
        <v>247</v>
      </c>
      <c r="I1463" s="56"/>
      <c r="J1463" s="57"/>
      <c r="K1463" s="57"/>
      <c r="L1463" s="56">
        <v>223</v>
      </c>
      <c r="M1463" s="89" t="s">
        <v>135</v>
      </c>
      <c r="N1463" s="57">
        <f>SUMIFS(техфайл!$H$7:$H$4325,техфайл!$D$7:$D$4325,F1463,техфайл!$E$7:$E$4325,G1463,техфайл!$F$7:$F$4325,H1463,техфайл!$G$7:$G$4325,L1463,техфайл!$A$7:$A$4325,A1463,техфайл!$K$7:$K$4325,M1463)</f>
        <v>0</v>
      </c>
      <c r="O1463" s="43"/>
      <c r="P1463" s="56" t="str">
        <f t="shared" si="134"/>
        <v>90607021400023220247</v>
      </c>
    </row>
    <row r="1464" spans="1:16" hidden="1" x14ac:dyDescent="0.3">
      <c r="A1464" s="82">
        <v>25710694</v>
      </c>
      <c r="B1464" s="191"/>
      <c r="C1464" s="191"/>
      <c r="D1464" s="191"/>
      <c r="E1464" s="44">
        <v>906</v>
      </c>
      <c r="F1464" s="44" t="s">
        <v>145</v>
      </c>
      <c r="G1464" s="62">
        <v>1400023220</v>
      </c>
      <c r="H1464" s="56">
        <v>244</v>
      </c>
      <c r="I1464" s="56"/>
      <c r="J1464" s="57"/>
      <c r="K1464" s="57"/>
      <c r="L1464" s="56">
        <v>225</v>
      </c>
      <c r="M1464" s="89" t="s">
        <v>131</v>
      </c>
      <c r="N1464" s="57">
        <f>SUMIFS(техфайл!$H$7:$H$4325,техфайл!$D$7:$D$4325,F1464,техфайл!$E$7:$E$4325,G1464,техфайл!$F$7:$F$4325,H1464,техфайл!$G$7:$G$4325,L1464,техфайл!$A$7:$A$4325,A1464,техфайл!$K$7:$K$4325,M1464)</f>
        <v>0</v>
      </c>
      <c r="O1464" s="43"/>
      <c r="P1464" s="56" t="str">
        <f t="shared" si="134"/>
        <v>90607021400023220244</v>
      </c>
    </row>
    <row r="1465" spans="1:16" hidden="1" x14ac:dyDescent="0.3">
      <c r="A1465" s="82">
        <v>25710694</v>
      </c>
      <c r="B1465" s="191"/>
      <c r="C1465" s="191"/>
      <c r="D1465" s="191"/>
      <c r="E1465" s="44">
        <v>906</v>
      </c>
      <c r="F1465" s="44" t="s">
        <v>145</v>
      </c>
      <c r="G1465" s="62">
        <v>1400023220</v>
      </c>
      <c r="H1465" s="56">
        <v>244</v>
      </c>
      <c r="I1465" s="56"/>
      <c r="J1465" s="57"/>
      <c r="K1465" s="57"/>
      <c r="L1465" s="56">
        <v>226</v>
      </c>
      <c r="M1465" s="89" t="s">
        <v>137</v>
      </c>
      <c r="N1465" s="57">
        <f>SUMIFS(техфайл!$H$7:$H$4325,техфайл!$D$7:$D$4325,F1465,техфайл!$E$7:$E$4325,G1465,техфайл!$F$7:$F$4325,H1465,техфайл!$G$7:$G$4325,L1465,техфайл!$A$7:$A$4325,A1465,техфайл!$K$7:$K$4325,M1465)</f>
        <v>0</v>
      </c>
      <c r="O1465" s="43"/>
      <c r="P1465" s="56" t="str">
        <f t="shared" si="134"/>
        <v>90607021400023220244</v>
      </c>
    </row>
    <row r="1466" spans="1:16" hidden="1" x14ac:dyDescent="0.3">
      <c r="A1466" s="82">
        <v>25710694</v>
      </c>
      <c r="B1466" s="191"/>
      <c r="C1466" s="191"/>
      <c r="D1466" s="191"/>
      <c r="E1466" s="44">
        <v>906</v>
      </c>
      <c r="F1466" s="44" t="s">
        <v>145</v>
      </c>
      <c r="G1466" s="62">
        <v>1400023220</v>
      </c>
      <c r="H1466" s="56">
        <v>244</v>
      </c>
      <c r="I1466" s="56"/>
      <c r="J1466" s="57"/>
      <c r="K1466" s="57"/>
      <c r="L1466" s="56">
        <v>226</v>
      </c>
      <c r="M1466" s="89" t="s">
        <v>131</v>
      </c>
      <c r="N1466" s="57">
        <f>SUMIFS(техфайл!$H$7:$H$4325,техфайл!$D$7:$D$4325,F1466,техфайл!$E$7:$E$4325,G1466,техфайл!$F$7:$F$4325,H1466,техфайл!$G$7:$G$4325,L1466,техфайл!$A$7:$A$4325,A1466,техфайл!$K$7:$K$4325,M1466)</f>
        <v>0</v>
      </c>
      <c r="O1466" s="43"/>
      <c r="P1466" s="56" t="str">
        <f t="shared" si="134"/>
        <v>90607021400023220244</v>
      </c>
    </row>
    <row r="1467" spans="1:16" hidden="1" x14ac:dyDescent="0.3">
      <c r="A1467" s="82">
        <v>25710694</v>
      </c>
      <c r="B1467" s="191"/>
      <c r="C1467" s="191"/>
      <c r="D1467" s="191"/>
      <c r="E1467" s="44">
        <v>906</v>
      </c>
      <c r="F1467" s="44" t="s">
        <v>145</v>
      </c>
      <c r="G1467" s="62">
        <v>1400023220</v>
      </c>
      <c r="H1467" s="56">
        <v>244</v>
      </c>
      <c r="I1467" s="56"/>
      <c r="J1467" s="57"/>
      <c r="K1467" s="57"/>
      <c r="L1467" s="56">
        <v>227</v>
      </c>
      <c r="M1467" s="89" t="s">
        <v>131</v>
      </c>
      <c r="N1467" s="57">
        <f>SUMIFS(техфайл!$H$7:$H$4325,техфайл!$D$7:$D$4325,F1467,техфайл!$E$7:$E$4325,G1467,техфайл!$F$7:$F$4325,H1467,техфайл!$G$7:$G$4325,L1467,техфайл!$A$7:$A$4325,A1467,техфайл!$K$7:$K$4325,M1467)</f>
        <v>0</v>
      </c>
      <c r="O1467" s="43"/>
      <c r="P1467" s="56" t="str">
        <f t="shared" si="134"/>
        <v>90607021400023220244</v>
      </c>
    </row>
    <row r="1468" spans="1:16" hidden="1" x14ac:dyDescent="0.3">
      <c r="A1468" s="82">
        <v>25710694</v>
      </c>
      <c r="B1468" s="191"/>
      <c r="C1468" s="191"/>
      <c r="D1468" s="191"/>
      <c r="E1468" s="44">
        <v>906</v>
      </c>
      <c r="F1468" s="44" t="s">
        <v>145</v>
      </c>
      <c r="G1468" s="62">
        <v>1400023220</v>
      </c>
      <c r="H1468" s="56">
        <v>244</v>
      </c>
      <c r="I1468" s="56"/>
      <c r="J1468" s="57"/>
      <c r="K1468" s="57"/>
      <c r="L1468" s="56">
        <v>310</v>
      </c>
      <c r="M1468" s="89" t="s">
        <v>136</v>
      </c>
      <c r="N1468" s="57">
        <f>SUMIFS(техфайл!$H$7:$H$4325,техфайл!$D$7:$D$4325,F1468,техфайл!$E$7:$E$4325,G1468,техфайл!$F$7:$F$4325,H1468,техфайл!$G$7:$G$4325,L1468,техфайл!$A$7:$A$4325,A1468,техфайл!$K$7:$K$4325,M1468)</f>
        <v>0</v>
      </c>
      <c r="O1468" s="43"/>
      <c r="P1468" s="56" t="str">
        <f t="shared" si="134"/>
        <v>90607021400023220244</v>
      </c>
    </row>
    <row r="1469" spans="1:16" hidden="1" x14ac:dyDescent="0.3">
      <c r="A1469" s="82">
        <v>25710694</v>
      </c>
      <c r="B1469" s="191"/>
      <c r="C1469" s="191"/>
      <c r="D1469" s="191"/>
      <c r="E1469" s="44">
        <v>906</v>
      </c>
      <c r="F1469" s="44" t="s">
        <v>145</v>
      </c>
      <c r="G1469" s="62">
        <v>1400023220</v>
      </c>
      <c r="H1469" s="56">
        <v>244</v>
      </c>
      <c r="I1469" s="56"/>
      <c r="J1469" s="57"/>
      <c r="K1469" s="57"/>
      <c r="L1469" s="56">
        <v>342</v>
      </c>
      <c r="M1469" s="89">
        <v>2230</v>
      </c>
      <c r="N1469" s="57">
        <f>SUMIFS(техфайл!$H$7:$H$4325,техфайл!$D$7:$D$4325,F1469,техфайл!$E$7:$E$4325,G1469,техфайл!$F$7:$F$4325,H1469,техфайл!$G$7:$G$4325,L1469,техфайл!$A$7:$A$4325,A1469,техфайл!$K$7:$K$4325,M1469)</f>
        <v>0</v>
      </c>
      <c r="O1469" s="43"/>
      <c r="P1469" s="56" t="str">
        <f t="shared" ref="P1469" si="136">E1469&amp;F1469&amp;SUBSTITUTE(G1469," ","")&amp;H1469</f>
        <v>90607021400023220244</v>
      </c>
    </row>
    <row r="1470" spans="1:16" hidden="1" x14ac:dyDescent="0.3">
      <c r="A1470" s="82">
        <v>25710694</v>
      </c>
      <c r="B1470" s="191"/>
      <c r="C1470" s="191"/>
      <c r="D1470" s="191"/>
      <c r="E1470" s="44">
        <v>906</v>
      </c>
      <c r="F1470" s="44" t="s">
        <v>145</v>
      </c>
      <c r="G1470" s="62" t="s">
        <v>684</v>
      </c>
      <c r="H1470" s="56">
        <v>244</v>
      </c>
      <c r="I1470" s="56"/>
      <c r="J1470" s="57">
        <f>SUMIFS(техфайл!$H$7:$H$4325,техфайл!$D$7:$D$4325,F1470,техфайл!$E$7:$E$4325,G1470,техфайл!$F$7:$F$4325,H1470,техфайл!$A$7:$A$4325,A1470)</f>
        <v>0</v>
      </c>
      <c r="K1470" s="57"/>
      <c r="L1470" s="56">
        <v>342</v>
      </c>
      <c r="M1470" s="89">
        <v>2230</v>
      </c>
      <c r="N1470" s="57">
        <f>SUMIFS(техфайл!$H$7:$H$4325,техфайл!$D$7:$D$4325,F1470,техфайл!$E$7:$E$4325,G1470,техфайл!$F$7:$F$4325,H1470,техфайл!$G$7:$G$4325,L1470,техфайл!$A$7:$A$4325,A1470,техфайл!$K$7:$K$4325,M1470)</f>
        <v>0</v>
      </c>
      <c r="O1470" s="43"/>
      <c r="P1470" s="56" t="str">
        <f t="shared" si="134"/>
        <v>906070214000R3040244</v>
      </c>
    </row>
    <row r="1471" spans="1:16" hidden="1" x14ac:dyDescent="0.3">
      <c r="A1471" s="82">
        <v>25710694</v>
      </c>
      <c r="B1471" s="191"/>
      <c r="C1471" s="191"/>
      <c r="D1471" s="191"/>
      <c r="E1471" s="44">
        <v>906</v>
      </c>
      <c r="F1471" s="44" t="s">
        <v>145</v>
      </c>
      <c r="G1471" s="62">
        <v>1400023220</v>
      </c>
      <c r="H1471" s="56">
        <v>244</v>
      </c>
      <c r="I1471" s="56"/>
      <c r="J1471" s="57"/>
      <c r="K1471" s="57"/>
      <c r="L1471" s="56">
        <v>343</v>
      </c>
      <c r="M1471" s="89" t="s">
        <v>136</v>
      </c>
      <c r="N1471" s="57">
        <f>SUMIFS(техфайл!$H$7:$H$4325,техфайл!$D$7:$D$4325,F1471,техфайл!$E$7:$E$4325,G1471,техфайл!$F$7:$F$4325,H1471,техфайл!$G$7:$G$4325,L1471,техфайл!$A$7:$A$4325,A1471,техфайл!$K$7:$K$4325,M1471)</f>
        <v>0</v>
      </c>
      <c r="O1471" s="43"/>
      <c r="P1471" s="56" t="str">
        <f t="shared" si="134"/>
        <v>90607021400023220244</v>
      </c>
    </row>
    <row r="1472" spans="1:16" hidden="1" x14ac:dyDescent="0.3">
      <c r="A1472" s="82">
        <v>25710694</v>
      </c>
      <c r="B1472" s="191"/>
      <c r="C1472" s="191"/>
      <c r="D1472" s="191"/>
      <c r="E1472" s="44">
        <v>906</v>
      </c>
      <c r="F1472" s="44" t="s">
        <v>145</v>
      </c>
      <c r="G1472" s="62">
        <v>1400023220</v>
      </c>
      <c r="H1472" s="56">
        <v>244</v>
      </c>
      <c r="I1472" s="56"/>
      <c r="J1472" s="57"/>
      <c r="K1472" s="57"/>
      <c r="L1472" s="56">
        <v>344</v>
      </c>
      <c r="M1472" s="89" t="s">
        <v>136</v>
      </c>
      <c r="N1472" s="57">
        <f>SUMIFS(техфайл!$H$7:$H$4325,техфайл!$D$7:$D$4325,F1472,техфайл!$E$7:$E$4325,G1472,техфайл!$F$7:$F$4325,H1472,техфайл!$G$7:$G$4325,L1472,техфайл!$A$7:$A$4325,A1472,техфайл!$K$7:$K$4325,M1472)</f>
        <v>0</v>
      </c>
      <c r="O1472" s="43"/>
      <c r="P1472" s="56" t="str">
        <f t="shared" si="134"/>
        <v>90607021400023220244</v>
      </c>
    </row>
    <row r="1473" spans="1:16" hidden="1" x14ac:dyDescent="0.3">
      <c r="A1473" s="82">
        <v>25710694</v>
      </c>
      <c r="B1473" s="191"/>
      <c r="C1473" s="191"/>
      <c r="D1473" s="191"/>
      <c r="E1473" s="44">
        <v>906</v>
      </c>
      <c r="F1473" s="44" t="s">
        <v>145</v>
      </c>
      <c r="G1473" s="62">
        <v>1400023220</v>
      </c>
      <c r="H1473" s="56">
        <v>244</v>
      </c>
      <c r="I1473" s="56"/>
      <c r="J1473" s="57"/>
      <c r="K1473" s="57"/>
      <c r="L1473" s="56">
        <v>346</v>
      </c>
      <c r="M1473" s="89" t="s">
        <v>136</v>
      </c>
      <c r="N1473" s="57">
        <f>SUMIFS(техфайл!$H$7:$H$4325,техфайл!$D$7:$D$4325,F1473,техфайл!$E$7:$E$4325,G1473,техфайл!$F$7:$F$4325,H1473,техфайл!$G$7:$G$4325,L1473,техфайл!$A$7:$A$4325,A1473,техфайл!$K$7:$K$4325,M1473)</f>
        <v>0</v>
      </c>
      <c r="O1473" s="43"/>
      <c r="P1473" s="56" t="str">
        <f t="shared" si="134"/>
        <v>90607021400023220244</v>
      </c>
    </row>
    <row r="1474" spans="1:16" hidden="1" x14ac:dyDescent="0.3">
      <c r="A1474" s="82">
        <v>25710694</v>
      </c>
      <c r="B1474" s="191"/>
      <c r="C1474" s="191"/>
      <c r="D1474" s="191"/>
      <c r="E1474" s="44">
        <v>906</v>
      </c>
      <c r="F1474" s="44" t="s">
        <v>145</v>
      </c>
      <c r="G1474" s="62">
        <v>1400023220</v>
      </c>
      <c r="H1474" s="56">
        <v>851</v>
      </c>
      <c r="I1474" s="56"/>
      <c r="J1474" s="57">
        <f>SUMIFS(техфайл!$H$7:$H$4325,техфайл!$D$7:$D$4325,F1474,техфайл!$E$7:$E$4325,G1474,техфайл!$F$7:$F$4325,H1474,техфайл!$A$7:$A$4325,A1474)</f>
        <v>0</v>
      </c>
      <c r="K1474" s="57"/>
      <c r="L1474" s="56">
        <v>291</v>
      </c>
      <c r="M1474" s="89" t="s">
        <v>138</v>
      </c>
      <c r="N1474" s="57">
        <f>SUMIFS(техфайл!$H$7:$H$4325,техфайл!$D$7:$D$4325,F1474,техфайл!$E$7:$E$4325,G1474,техфайл!$F$7:$F$4325,H1474,техфайл!$G$7:$G$4325,L1474,техфайл!$A$7:$A$4325,A1474,техфайл!$K$7:$K$4325,M1474)</f>
        <v>0</v>
      </c>
      <c r="O1474" s="43"/>
      <c r="P1474" s="56" t="str">
        <f t="shared" si="134"/>
        <v>90607021400023220851</v>
      </c>
    </row>
    <row r="1475" spans="1:16" hidden="1" x14ac:dyDescent="0.3">
      <c r="A1475" s="82">
        <v>25710694</v>
      </c>
      <c r="B1475" s="191"/>
      <c r="C1475" s="191"/>
      <c r="D1475" s="191"/>
      <c r="E1475" s="44">
        <v>906</v>
      </c>
      <c r="F1475" s="44" t="s">
        <v>145</v>
      </c>
      <c r="G1475" s="62">
        <v>1400023220</v>
      </c>
      <c r="H1475" s="56">
        <v>852</v>
      </c>
      <c r="I1475" s="56"/>
      <c r="J1475" s="57">
        <f>SUMIFS(техфайл!$H$7:$H$4325,техфайл!$D$7:$D$4325,F1475,техфайл!$E$7:$E$4325,G1475,техфайл!$F$7:$F$4325,H1475,техфайл!$A$7:$A$4325,A1475)</f>
        <v>0</v>
      </c>
      <c r="K1475" s="57"/>
      <c r="L1475" s="56">
        <v>291</v>
      </c>
      <c r="M1475" s="89" t="s">
        <v>138</v>
      </c>
      <c r="N1475" s="57">
        <f>SUMIFS(техфайл!$H$7:$H$4325,техфайл!$D$7:$D$4325,F1475,техфайл!$E$7:$E$4325,G1475,техфайл!$F$7:$F$4325,H1475,техфайл!$G$7:$G$4325,L1475,техфайл!$A$7:$A$4325,A1475,техфайл!$K$7:$K$4325,M1475)</f>
        <v>0</v>
      </c>
      <c r="O1475" s="43"/>
      <c r="P1475" s="56" t="str">
        <f t="shared" si="134"/>
        <v>90607021400023220852</v>
      </c>
    </row>
    <row r="1476" spans="1:16" hidden="1" x14ac:dyDescent="0.3">
      <c r="A1476" s="82">
        <v>25710694</v>
      </c>
      <c r="B1476" s="191"/>
      <c r="C1476" s="191"/>
      <c r="D1476" s="191"/>
      <c r="E1476" s="44">
        <v>906</v>
      </c>
      <c r="F1476" s="44" t="s">
        <v>174</v>
      </c>
      <c r="G1476" s="62">
        <v>1400005000</v>
      </c>
      <c r="H1476" s="56">
        <v>112</v>
      </c>
      <c r="I1476" s="56"/>
      <c r="J1476" s="57">
        <f>SUMIFS(техфайл!$H$7:$H$4325,техфайл!$D$7:$D$4325,F1476,техфайл!$E$7:$E$4325,G1476,техфайл!$F$7:$F$4325,H1476,техфайл!$A$7:$A$4325,A1476)</f>
        <v>0</v>
      </c>
      <c r="K1476" s="57"/>
      <c r="L1476" s="56">
        <v>212</v>
      </c>
      <c r="M1476" s="89" t="s">
        <v>175</v>
      </c>
      <c r="N1476" s="57">
        <f>SUMIFS(техфайл!$H$7:$H$4325,техфайл!$D$7:$D$4325,F1476,техфайл!$E$7:$E$4325,G1476,техфайл!$F$7:$F$4325,H1476,техфайл!$G$7:$G$4325,L1476,техфайл!$A$7:$A$4325,A1476,техфайл!$K$7:$K$4325,M1476)</f>
        <v>0</v>
      </c>
      <c r="O1476" s="43"/>
      <c r="P1476" s="56" t="str">
        <f t="shared" si="134"/>
        <v>90607051400005000112</v>
      </c>
    </row>
    <row r="1477" spans="1:16" hidden="1" x14ac:dyDescent="0.3">
      <c r="A1477" s="82">
        <v>25710694</v>
      </c>
      <c r="B1477" s="192"/>
      <c r="C1477" s="192"/>
      <c r="D1477" s="192"/>
      <c r="E1477" s="44">
        <v>906</v>
      </c>
      <c r="F1477" s="44" t="s">
        <v>174</v>
      </c>
      <c r="G1477" s="62">
        <v>1400005000</v>
      </c>
      <c r="H1477" s="56">
        <v>244</v>
      </c>
      <c r="I1477" s="56"/>
      <c r="J1477" s="57">
        <f>SUMIFS(техфайл!$H$7:$H$4325,техфайл!$D$7:$D$4325,F1477,техфайл!$E$7:$E$4325,G1477,техфайл!$F$7:$F$4325,H1477,техфайл!$A$7:$A$4325,A1477)</f>
        <v>0</v>
      </c>
      <c r="K1477" s="57"/>
      <c r="L1477" s="56">
        <v>226</v>
      </c>
      <c r="M1477" s="89" t="s">
        <v>175</v>
      </c>
      <c r="N1477" s="57">
        <f>SUMIFS(техфайл!$H$7:$H$4325,техфайл!$D$7:$D$4325,F1477,техфайл!$E$7:$E$4325,G1477,техфайл!$F$7:$F$4325,H1477,техфайл!$G$7:$G$4325,L1477,техфайл!$A$7:$A$4325,A1477,техфайл!$K$7:$K$4325,M1477)</f>
        <v>0</v>
      </c>
      <c r="O1477" s="43"/>
      <c r="P1477" s="56" t="str">
        <f t="shared" si="134"/>
        <v>90607051400005000244</v>
      </c>
    </row>
    <row r="1478" spans="1:16" ht="18.75" customHeight="1" x14ac:dyDescent="0.3">
      <c r="A1478" s="82">
        <v>25710470</v>
      </c>
      <c r="B1478" s="190" t="s">
        <v>660</v>
      </c>
      <c r="C1478" s="190">
        <v>683</v>
      </c>
      <c r="D1478" s="190" t="str">
        <f>VLOOKUP($A1478, Учреждения!$B$4:$F$292, 3, FALSE)</f>
        <v>ГБОУ "ЛИЦЕЙ № 47 "СТАРТ" Г.О. ГОРЛОВКА"</v>
      </c>
      <c r="E1478" s="81" t="s">
        <v>140</v>
      </c>
      <c r="F1478" s="81" t="s">
        <v>140</v>
      </c>
      <c r="G1478" s="81" t="s">
        <v>140</v>
      </c>
      <c r="H1478" s="81" t="s">
        <v>140</v>
      </c>
      <c r="I1478" s="81" t="s">
        <v>140</v>
      </c>
      <c r="J1478" s="81" t="s">
        <v>140</v>
      </c>
      <c r="K1478" s="80">
        <f>SUM(J1479:J1498)</f>
        <v>117710</v>
      </c>
      <c r="L1478" s="56"/>
      <c r="M1478" s="89"/>
      <c r="N1478" s="57"/>
      <c r="O1478" s="43"/>
      <c r="P1478" s="85"/>
    </row>
    <row r="1479" spans="1:16" ht="18.75" hidden="1" customHeight="1" x14ac:dyDescent="0.3">
      <c r="A1479" s="82">
        <v>25710470</v>
      </c>
      <c r="B1479" s="191"/>
      <c r="C1479" s="191"/>
      <c r="D1479" s="191"/>
      <c r="E1479" s="44">
        <v>906</v>
      </c>
      <c r="F1479" s="44" t="s">
        <v>145</v>
      </c>
      <c r="G1479" s="62">
        <v>1400023220</v>
      </c>
      <c r="H1479" s="56">
        <v>612</v>
      </c>
      <c r="I1479" s="56"/>
      <c r="J1479" s="57">
        <f>SUMIFS(техфайл!$H$7:$H$4325,техфайл!$D$7:$D$4325,F1479,техфайл!$E$7:$E$4325,G1479,техфайл!$F$7:$F$4325,H1479,техфайл!$A$7:$A$4325,A1479)</f>
        <v>0</v>
      </c>
      <c r="K1479" s="57"/>
      <c r="L1479" s="56">
        <v>211</v>
      </c>
      <c r="M1479" s="89" t="s">
        <v>172</v>
      </c>
      <c r="N1479" s="57">
        <f>SUMIFS(техфайл!$H$7:$H$4325,техфайл!$D$7:$D$4325,F1479,техфайл!$E$7:$E$4325,G1479,техфайл!$F$7:$F$4325,H1479,техфайл!$G$7:$G$4325,L1479,техфайл!$A$7:$A$4325,A1479,техфайл!$K$7:$K$4325,M1479)+SUMIFS(техфайл!$H$7:$H$4325,техфайл!$D$7:$D$4325,F1479,техфайл!$E$7:$E$4325,G1479,техфайл!$F$7:$F$4325,H1479,техфайл!$G$7:$G$4325,266,техфайл!$A$7:$A$4325,A1479,техфайл!$K$7:$K$4325,M1479)</f>
        <v>0</v>
      </c>
      <c r="O1479" s="43"/>
      <c r="P1479" s="56" t="str">
        <f t="shared" ref="P1479:P1498" si="137">E1479&amp;F1479&amp;SUBSTITUTE(G1479," ","")&amp;H1479</f>
        <v>90607021400023220612</v>
      </c>
    </row>
    <row r="1480" spans="1:16" x14ac:dyDescent="0.3">
      <c r="A1480" s="82">
        <v>25710470</v>
      </c>
      <c r="B1480" s="191"/>
      <c r="C1480" s="191"/>
      <c r="D1480" s="191"/>
      <c r="E1480" s="44">
        <v>906</v>
      </c>
      <c r="F1480" s="44" t="s">
        <v>145</v>
      </c>
      <c r="G1480" s="62" t="s">
        <v>684</v>
      </c>
      <c r="H1480" s="56">
        <v>612</v>
      </c>
      <c r="I1480" s="56"/>
      <c r="J1480" s="57">
        <f>SUMIFS(техфайл!$H$7:$H$4325,техфайл!$D$7:$D$4325,F1480,техфайл!$E$7:$E$4325,G1480,техфайл!$F$7:$F$4325,H1480,техфайл!$A$7:$A$4325,A1480)</f>
        <v>117710</v>
      </c>
      <c r="K1480" s="57"/>
      <c r="L1480" s="56">
        <v>213</v>
      </c>
      <c r="M1480" s="89" t="s">
        <v>173</v>
      </c>
      <c r="N1480" s="57">
        <f>SUMIFS(техфайл!$H$7:$H$4325,техфайл!$D$7:$D$4325,F1480,техфайл!$E$7:$E$4325,G1480,техфайл!$F$7:$F$4325,H1480,техфайл!$G$7:$G$4325,L1480,техфайл!$A$7:$A$4325,A1480,техфайл!$K$7:$K$4325,M1480)</f>
        <v>0</v>
      </c>
      <c r="O1480" s="43"/>
      <c r="P1480" s="56" t="str">
        <f t="shared" si="137"/>
        <v>906070214000R3040612</v>
      </c>
    </row>
    <row r="1481" spans="1:16" ht="18.75" hidden="1" customHeight="1" x14ac:dyDescent="0.3">
      <c r="A1481" s="82">
        <v>25710470</v>
      </c>
      <c r="B1481" s="191"/>
      <c r="C1481" s="191"/>
      <c r="D1481" s="191"/>
      <c r="E1481" s="44">
        <v>906</v>
      </c>
      <c r="F1481" s="44" t="s">
        <v>145</v>
      </c>
      <c r="G1481" s="62" t="s">
        <v>683</v>
      </c>
      <c r="H1481" s="56">
        <v>612</v>
      </c>
      <c r="I1481" s="56"/>
      <c r="J1481" s="57">
        <f>SUMIFS(техфайл!$H$7:$H$4325,техфайл!$D$7:$D$4325,F1481,техфайл!$E$7:$E$4325,G1481,техфайл!$F$7:$F$4325,H1481,техфайл!$A$7:$A$4325,A1481)</f>
        <v>0</v>
      </c>
      <c r="K1481" s="57"/>
      <c r="L1481" s="56">
        <v>211</v>
      </c>
      <c r="M1481" s="89" t="s">
        <v>172</v>
      </c>
      <c r="N1481" s="57">
        <f>SUMIFS(техфайл!$H$7:$H$4325,техфайл!$D$7:$D$4325,F1481,техфайл!$E$7:$E$4325,G1481,техфайл!$F$7:$F$4325,H1481,техфайл!$G$7:$G$4325,L1481,техфайл!$A$7:$A$4325,A1481,техфайл!$K$7:$K$4325,M1481)+SUMIFS(техфайл!$H$7:$H$4325,техфайл!$D$7:$D$4325,F1481,техфайл!$E$7:$E$4325,G1481,техфайл!$F$7:$F$4325,H1481,техфайл!$G$7:$G$4325,266,техфайл!$A$7:$A$4325,A1481,техфайл!$K$7:$K$4325,M1481)</f>
        <v>0</v>
      </c>
      <c r="O1481" s="43"/>
      <c r="P1481" s="56" t="str">
        <f t="shared" ref="P1481:P1482" si="138">E1481&amp;F1481&amp;SUBSTITUTE(G1481," ","")&amp;H1481</f>
        <v>906070214000R3030612</v>
      </c>
    </row>
    <row r="1482" spans="1:16" hidden="1" x14ac:dyDescent="0.3">
      <c r="A1482" s="82">
        <v>25710470</v>
      </c>
      <c r="B1482" s="191"/>
      <c r="C1482" s="191"/>
      <c r="D1482" s="191"/>
      <c r="E1482" s="44">
        <v>906</v>
      </c>
      <c r="F1482" s="44" t="s">
        <v>145</v>
      </c>
      <c r="G1482" s="62" t="s">
        <v>683</v>
      </c>
      <c r="H1482" s="56"/>
      <c r="I1482" s="56"/>
      <c r="J1482" s="57">
        <f>SUMIFS(техфайл!$H$7:$H$4325,техфайл!$D$7:$D$4325,F1482,техфайл!$E$7:$E$4325,G1482,техфайл!$F$7:$F$4325,H1482,техфайл!$A$7:$A$4325,A1482)</f>
        <v>0</v>
      </c>
      <c r="K1482" s="57"/>
      <c r="L1482" s="56">
        <v>213</v>
      </c>
      <c r="M1482" s="89" t="s">
        <v>173</v>
      </c>
      <c r="N1482" s="57">
        <f>SUMIFS(техфайл!$H$7:$H$4325,техфайл!$D$7:$D$4325,F1482,техфайл!$E$7:$E$4325,G1482,техфайл!$F$7:$F$4325,H1482,техфайл!$G$7:$G$4325,L1482,техфайл!$A$7:$A$4325,A1482,техфайл!$K$7:$K$4325,M1482)</f>
        <v>0</v>
      </c>
      <c r="O1482" s="43"/>
      <c r="P1482" s="56" t="str">
        <f t="shared" si="138"/>
        <v>906070214000R3030</v>
      </c>
    </row>
    <row r="1483" spans="1:16" hidden="1" x14ac:dyDescent="0.3">
      <c r="A1483" s="82">
        <v>25710470</v>
      </c>
      <c r="B1483" s="191"/>
      <c r="C1483" s="191"/>
      <c r="D1483" s="191"/>
      <c r="E1483" s="44">
        <v>906</v>
      </c>
      <c r="F1483" s="44" t="s">
        <v>145</v>
      </c>
      <c r="G1483" s="62" t="s">
        <v>685</v>
      </c>
      <c r="H1483" s="56">
        <v>612</v>
      </c>
      <c r="I1483" s="56"/>
      <c r="J1483" s="57">
        <f>SUMIFS(техфайл!$H$7:$H$4325,техфайл!$D$7:$D$4325,F1483,техфайл!$E$7:$E$4325,G1483,техфайл!$F$7:$F$4325,H1483,техфайл!$A$7:$A$4325,A1483)</f>
        <v>0</v>
      </c>
      <c r="K1483" s="57"/>
      <c r="L1483" s="56">
        <v>221</v>
      </c>
      <c r="M1483" s="89" t="s">
        <v>131</v>
      </c>
      <c r="N1483" s="57">
        <f>SUMIFS(техфайл!$H$7:$H$4325,техфайл!$D$7:$D$4325,F1483,техфайл!$E$7:$E$4325,G1483,техфайл!$F$7:$F$4325,H1483,техфайл!$G$7:$G$4325,L1483,техфайл!$A$7:$A$4325,A1483,техфайл!$K$7:$K$4325,M1483)</f>
        <v>0</v>
      </c>
      <c r="O1483" s="43"/>
      <c r="P1483" s="56" t="str">
        <f t="shared" si="137"/>
        <v>906070214000R0500612</v>
      </c>
    </row>
    <row r="1484" spans="1:16" hidden="1" x14ac:dyDescent="0.3">
      <c r="A1484" s="82">
        <v>25710470</v>
      </c>
      <c r="B1484" s="191"/>
      <c r="C1484" s="191"/>
      <c r="D1484" s="191"/>
      <c r="E1484" s="44">
        <v>906</v>
      </c>
      <c r="F1484" s="44" t="s">
        <v>145</v>
      </c>
      <c r="G1484" s="62" t="s">
        <v>685</v>
      </c>
      <c r="H1484" s="56"/>
      <c r="I1484" s="56"/>
      <c r="J1484" s="57">
        <f>SUMIFS(техфайл!$H$7:$H$4325,техфайл!$D$7:$D$4325,F1484,техфайл!$E$7:$E$4325,G1484,техфайл!$F$7:$F$4325,H1484,техфайл!$A$7:$A$4325,A1484)</f>
        <v>0</v>
      </c>
      <c r="K1484" s="57"/>
      <c r="L1484" s="56">
        <v>223</v>
      </c>
      <c r="M1484" s="89" t="s">
        <v>132</v>
      </c>
      <c r="N1484" s="57">
        <f>SUMIFS(техфайл!$H$7:$H$4325,техфайл!$D$7:$D$4325,F1484,техфайл!$E$7:$E$4325,G1484,техфайл!$F$7:$F$4325,H1484,техфайл!$G$7:$G$4325,L1484,техфайл!$A$7:$A$4325,A1484,техфайл!$K$7:$K$4325,M1484)</f>
        <v>0</v>
      </c>
      <c r="O1484" s="43"/>
      <c r="P1484" s="56" t="str">
        <f t="shared" si="137"/>
        <v>906070214000R0500</v>
      </c>
    </row>
    <row r="1485" spans="1:16" hidden="1" x14ac:dyDescent="0.3">
      <c r="A1485" s="82">
        <v>25710470</v>
      </c>
      <c r="B1485" s="191"/>
      <c r="C1485" s="191"/>
      <c r="D1485" s="191"/>
      <c r="E1485" s="44">
        <v>906</v>
      </c>
      <c r="F1485" s="44" t="s">
        <v>145</v>
      </c>
      <c r="G1485" s="62">
        <v>1400023220</v>
      </c>
      <c r="H1485" s="56">
        <v>244</v>
      </c>
      <c r="I1485" s="56"/>
      <c r="J1485" s="57"/>
      <c r="K1485" s="57"/>
      <c r="L1485" s="56">
        <v>223</v>
      </c>
      <c r="M1485" s="89" t="s">
        <v>133</v>
      </c>
      <c r="N1485" s="57">
        <f>SUMIFS(техфайл!$H$7:$H$4325,техфайл!$D$7:$D$4325,F1485,техфайл!$E$7:$E$4325,G1485,техфайл!$F$7:$F$4325,H1485,техфайл!$G$7:$G$4325,L1485,техфайл!$A$7:$A$4325,A1485,техфайл!$K$7:$K$4325,M1485)</f>
        <v>0</v>
      </c>
      <c r="O1485" s="43"/>
      <c r="P1485" s="56" t="str">
        <f t="shared" si="137"/>
        <v>90607021400023220244</v>
      </c>
    </row>
    <row r="1486" spans="1:16" hidden="1" x14ac:dyDescent="0.3">
      <c r="A1486" s="82">
        <v>25710470</v>
      </c>
      <c r="B1486" s="191"/>
      <c r="C1486" s="191"/>
      <c r="D1486" s="191"/>
      <c r="E1486" s="44">
        <v>906</v>
      </c>
      <c r="F1486" s="44" t="s">
        <v>145</v>
      </c>
      <c r="G1486" s="62">
        <v>1400023220</v>
      </c>
      <c r="H1486" s="56">
        <v>247</v>
      </c>
      <c r="I1486" s="56"/>
      <c r="J1486" s="57"/>
      <c r="K1486" s="57"/>
      <c r="L1486" s="56">
        <v>223</v>
      </c>
      <c r="M1486" s="89" t="s">
        <v>134</v>
      </c>
      <c r="N1486" s="57">
        <f>SUMIFS(техфайл!$H$7:$H$4325,техфайл!$D$7:$D$4325,F1486,техфайл!$E$7:$E$4325,G1486,техфайл!$F$7:$F$4325,H1486,техфайл!$G$7:$G$4325,L1486,техфайл!$A$7:$A$4325,A1486,техфайл!$K$7:$K$4325,M1486)</f>
        <v>0</v>
      </c>
      <c r="O1486" s="43"/>
      <c r="P1486" s="56" t="str">
        <f t="shared" si="137"/>
        <v>90607021400023220247</v>
      </c>
    </row>
    <row r="1487" spans="1:16" hidden="1" x14ac:dyDescent="0.3">
      <c r="A1487" s="82">
        <v>25710470</v>
      </c>
      <c r="B1487" s="191"/>
      <c r="C1487" s="191"/>
      <c r="D1487" s="191"/>
      <c r="E1487" s="44">
        <v>906</v>
      </c>
      <c r="F1487" s="44" t="s">
        <v>145</v>
      </c>
      <c r="G1487" s="62">
        <v>1400023220</v>
      </c>
      <c r="H1487" s="56">
        <v>247</v>
      </c>
      <c r="I1487" s="56"/>
      <c r="J1487" s="57"/>
      <c r="K1487" s="57"/>
      <c r="L1487" s="56">
        <v>223</v>
      </c>
      <c r="M1487" s="89" t="s">
        <v>135</v>
      </c>
      <c r="N1487" s="57">
        <f>SUMIFS(техфайл!$H$7:$H$4325,техфайл!$D$7:$D$4325,F1487,техфайл!$E$7:$E$4325,G1487,техфайл!$F$7:$F$4325,H1487,техфайл!$G$7:$G$4325,L1487,техфайл!$A$7:$A$4325,A1487,техфайл!$K$7:$K$4325,M1487)</f>
        <v>0</v>
      </c>
      <c r="O1487" s="43"/>
      <c r="P1487" s="56" t="str">
        <f t="shared" si="137"/>
        <v>90607021400023220247</v>
      </c>
    </row>
    <row r="1488" spans="1:16" hidden="1" x14ac:dyDescent="0.3">
      <c r="A1488" s="82">
        <v>25710470</v>
      </c>
      <c r="B1488" s="191"/>
      <c r="C1488" s="191"/>
      <c r="D1488" s="191"/>
      <c r="E1488" s="44">
        <v>906</v>
      </c>
      <c r="F1488" s="44" t="s">
        <v>145</v>
      </c>
      <c r="G1488" s="62">
        <v>1400023220</v>
      </c>
      <c r="H1488" s="56">
        <v>244</v>
      </c>
      <c r="I1488" s="56"/>
      <c r="J1488" s="57"/>
      <c r="K1488" s="57"/>
      <c r="L1488" s="56">
        <v>225</v>
      </c>
      <c r="M1488" s="89" t="s">
        <v>131</v>
      </c>
      <c r="N1488" s="57">
        <f>SUMIFS(техфайл!$H$7:$H$4325,техфайл!$D$7:$D$4325,F1488,техфайл!$E$7:$E$4325,G1488,техфайл!$F$7:$F$4325,H1488,техфайл!$G$7:$G$4325,L1488,техфайл!$A$7:$A$4325,A1488,техфайл!$K$7:$K$4325,M1488)</f>
        <v>0</v>
      </c>
      <c r="O1488" s="43"/>
      <c r="P1488" s="56" t="str">
        <f t="shared" si="137"/>
        <v>90607021400023220244</v>
      </c>
    </row>
    <row r="1489" spans="1:16" hidden="1" x14ac:dyDescent="0.3">
      <c r="A1489" s="82">
        <v>25710470</v>
      </c>
      <c r="B1489" s="191"/>
      <c r="C1489" s="191"/>
      <c r="D1489" s="191"/>
      <c r="E1489" s="44">
        <v>906</v>
      </c>
      <c r="F1489" s="44" t="s">
        <v>145</v>
      </c>
      <c r="G1489" s="62">
        <v>1400023220</v>
      </c>
      <c r="H1489" s="56">
        <v>244</v>
      </c>
      <c r="I1489" s="56"/>
      <c r="J1489" s="57"/>
      <c r="K1489" s="57"/>
      <c r="L1489" s="56">
        <v>226</v>
      </c>
      <c r="M1489" s="89" t="s">
        <v>137</v>
      </c>
      <c r="N1489" s="57">
        <f>SUMIFS(техфайл!$H$7:$H$4325,техфайл!$D$7:$D$4325,F1489,техфайл!$E$7:$E$4325,G1489,техфайл!$F$7:$F$4325,H1489,техфайл!$G$7:$G$4325,L1489,техфайл!$A$7:$A$4325,A1489,техфайл!$K$7:$K$4325,M1489)</f>
        <v>0</v>
      </c>
      <c r="O1489" s="43"/>
      <c r="P1489" s="56" t="str">
        <f t="shared" si="137"/>
        <v>90607021400023220244</v>
      </c>
    </row>
    <row r="1490" spans="1:16" hidden="1" x14ac:dyDescent="0.3">
      <c r="A1490" s="82">
        <v>25710470</v>
      </c>
      <c r="B1490" s="191"/>
      <c r="C1490" s="191"/>
      <c r="D1490" s="191"/>
      <c r="E1490" s="44">
        <v>906</v>
      </c>
      <c r="F1490" s="44" t="s">
        <v>145</v>
      </c>
      <c r="G1490" s="62">
        <v>1400023220</v>
      </c>
      <c r="H1490" s="56">
        <v>244</v>
      </c>
      <c r="I1490" s="56"/>
      <c r="J1490" s="57"/>
      <c r="K1490" s="57"/>
      <c r="L1490" s="56">
        <v>226</v>
      </c>
      <c r="M1490" s="89" t="s">
        <v>131</v>
      </c>
      <c r="N1490" s="57">
        <f>SUMIFS(техфайл!$H$7:$H$4325,техфайл!$D$7:$D$4325,F1490,техфайл!$E$7:$E$4325,G1490,техфайл!$F$7:$F$4325,H1490,техфайл!$G$7:$G$4325,L1490,техфайл!$A$7:$A$4325,A1490,техфайл!$K$7:$K$4325,M1490)</f>
        <v>0</v>
      </c>
      <c r="O1490" s="43"/>
      <c r="P1490" s="56" t="str">
        <f t="shared" si="137"/>
        <v>90607021400023220244</v>
      </c>
    </row>
    <row r="1491" spans="1:16" hidden="1" x14ac:dyDescent="0.3">
      <c r="A1491" s="82">
        <v>25710470</v>
      </c>
      <c r="B1491" s="191"/>
      <c r="C1491" s="191"/>
      <c r="D1491" s="191"/>
      <c r="E1491" s="44">
        <v>906</v>
      </c>
      <c r="F1491" s="44" t="s">
        <v>145</v>
      </c>
      <c r="G1491" s="62">
        <v>1400023220</v>
      </c>
      <c r="H1491" s="56">
        <v>244</v>
      </c>
      <c r="I1491" s="56"/>
      <c r="J1491" s="57"/>
      <c r="K1491" s="57"/>
      <c r="L1491" s="56">
        <v>310</v>
      </c>
      <c r="M1491" s="89" t="s">
        <v>136</v>
      </c>
      <c r="N1491" s="57">
        <f>SUMIFS(техфайл!$H$7:$H$4325,техфайл!$D$7:$D$4325,F1491,техфайл!$E$7:$E$4325,G1491,техфайл!$F$7:$F$4325,H1491,техфайл!$G$7:$G$4325,L1491,техфайл!$A$7:$A$4325,A1491,техфайл!$K$7:$K$4325,M1491)</f>
        <v>0</v>
      </c>
      <c r="O1491" s="43"/>
      <c r="P1491" s="56" t="str">
        <f t="shared" si="137"/>
        <v>90607021400023220244</v>
      </c>
    </row>
    <row r="1492" spans="1:16" hidden="1" x14ac:dyDescent="0.3">
      <c r="A1492" s="82">
        <v>25710470</v>
      </c>
      <c r="B1492" s="191"/>
      <c r="C1492" s="191"/>
      <c r="D1492" s="191"/>
      <c r="E1492" s="44">
        <v>906</v>
      </c>
      <c r="F1492" s="44" t="s">
        <v>145</v>
      </c>
      <c r="G1492" s="62">
        <v>1400023220</v>
      </c>
      <c r="H1492" s="56">
        <v>244</v>
      </c>
      <c r="I1492" s="56"/>
      <c r="J1492" s="57"/>
      <c r="K1492" s="57"/>
      <c r="L1492" s="56">
        <v>342</v>
      </c>
      <c r="M1492" s="89">
        <v>2230</v>
      </c>
      <c r="N1492" s="57">
        <f>SUMIFS(техфайл!$H$7:$H$4325,техфайл!$D$7:$D$4325,F1492,техфайл!$E$7:$E$4325,G1492,техфайл!$F$7:$F$4325,H1492,техфайл!$G$7:$G$4325,L1492,техфайл!$A$7:$A$4325,A1492,техфайл!$K$7:$K$4325,M1492)</f>
        <v>0</v>
      </c>
      <c r="O1492" s="43"/>
      <c r="P1492" s="56" t="str">
        <f t="shared" ref="P1492" si="139">E1492&amp;F1492&amp;SUBSTITUTE(G1492," ","")&amp;H1492</f>
        <v>90607021400023220244</v>
      </c>
    </row>
    <row r="1493" spans="1:16" hidden="1" x14ac:dyDescent="0.3">
      <c r="A1493" s="82">
        <v>25710470</v>
      </c>
      <c r="B1493" s="191"/>
      <c r="C1493" s="191"/>
      <c r="D1493" s="191"/>
      <c r="E1493" s="44">
        <v>906</v>
      </c>
      <c r="F1493" s="44" t="s">
        <v>145</v>
      </c>
      <c r="G1493" s="62" t="s">
        <v>684</v>
      </c>
      <c r="H1493" s="56">
        <v>244</v>
      </c>
      <c r="I1493" s="56"/>
      <c r="J1493" s="57">
        <f>SUMIFS(техфайл!$H$7:$H$4325,техфайл!$D$7:$D$4325,F1493,техфайл!$E$7:$E$4325,G1493,техфайл!$F$7:$F$4325,H1493,техфайл!$A$7:$A$4325,A1493)</f>
        <v>0</v>
      </c>
      <c r="K1493" s="57"/>
      <c r="L1493" s="56">
        <v>342</v>
      </c>
      <c r="M1493" s="89">
        <v>2230</v>
      </c>
      <c r="N1493" s="57">
        <f>SUMIFS(техфайл!$H$7:$H$4325,техфайл!$D$7:$D$4325,F1493,техфайл!$E$7:$E$4325,G1493,техфайл!$F$7:$F$4325,H1493,техфайл!$G$7:$G$4325,L1493,техфайл!$A$7:$A$4325,A1493,техфайл!$K$7:$K$4325,M1493)</f>
        <v>0</v>
      </c>
      <c r="O1493" s="43"/>
      <c r="P1493" s="56" t="str">
        <f t="shared" si="137"/>
        <v>906070214000R3040244</v>
      </c>
    </row>
    <row r="1494" spans="1:16" hidden="1" x14ac:dyDescent="0.3">
      <c r="A1494" s="82">
        <v>25710470</v>
      </c>
      <c r="B1494" s="191"/>
      <c r="C1494" s="191"/>
      <c r="D1494" s="191"/>
      <c r="E1494" s="44">
        <v>906</v>
      </c>
      <c r="F1494" s="44" t="s">
        <v>145</v>
      </c>
      <c r="G1494" s="62">
        <v>1400023220</v>
      </c>
      <c r="H1494" s="56">
        <v>244</v>
      </c>
      <c r="I1494" s="56"/>
      <c r="J1494" s="57"/>
      <c r="K1494" s="57"/>
      <c r="L1494" s="56">
        <v>344</v>
      </c>
      <c r="M1494" s="89" t="s">
        <v>136</v>
      </c>
      <c r="N1494" s="57">
        <f>SUMIFS(техфайл!$H$7:$H$4325,техфайл!$D$7:$D$4325,F1494,техфайл!$E$7:$E$4325,G1494,техфайл!$F$7:$F$4325,H1494,техфайл!$G$7:$G$4325,L1494,техфайл!$A$7:$A$4325,A1494,техфайл!$K$7:$K$4325,M1494)</f>
        <v>0</v>
      </c>
      <c r="O1494" s="43"/>
      <c r="P1494" s="56" t="str">
        <f t="shared" si="137"/>
        <v>90607021400023220244</v>
      </c>
    </row>
    <row r="1495" spans="1:16" hidden="1" x14ac:dyDescent="0.3">
      <c r="A1495" s="82">
        <v>25710470</v>
      </c>
      <c r="B1495" s="191"/>
      <c r="C1495" s="191"/>
      <c r="D1495" s="191"/>
      <c r="E1495" s="44">
        <v>906</v>
      </c>
      <c r="F1495" s="44" t="s">
        <v>145</v>
      </c>
      <c r="G1495" s="62">
        <v>1400023220</v>
      </c>
      <c r="H1495" s="56">
        <v>244</v>
      </c>
      <c r="I1495" s="56"/>
      <c r="J1495" s="57"/>
      <c r="K1495" s="57"/>
      <c r="L1495" s="56">
        <v>346</v>
      </c>
      <c r="M1495" s="89" t="s">
        <v>136</v>
      </c>
      <c r="N1495" s="57">
        <f>SUMIFS(техфайл!$H$7:$H$4325,техфайл!$D$7:$D$4325,F1495,техфайл!$E$7:$E$4325,G1495,техфайл!$F$7:$F$4325,H1495,техфайл!$G$7:$G$4325,L1495,техфайл!$A$7:$A$4325,A1495,техфайл!$K$7:$K$4325,M1495)</f>
        <v>0</v>
      </c>
      <c r="O1495" s="43"/>
      <c r="P1495" s="56" t="str">
        <f t="shared" si="137"/>
        <v>90607021400023220244</v>
      </c>
    </row>
    <row r="1496" spans="1:16" hidden="1" x14ac:dyDescent="0.3">
      <c r="A1496" s="82">
        <v>25710470</v>
      </c>
      <c r="B1496" s="191"/>
      <c r="C1496" s="191"/>
      <c r="D1496" s="191"/>
      <c r="E1496" s="44">
        <v>906</v>
      </c>
      <c r="F1496" s="44" t="s">
        <v>145</v>
      </c>
      <c r="G1496" s="62">
        <v>1400023220</v>
      </c>
      <c r="H1496" s="56">
        <v>851</v>
      </c>
      <c r="I1496" s="56"/>
      <c r="J1496" s="57">
        <f>SUMIFS(техфайл!$H$7:$H$4325,техфайл!$D$7:$D$4325,F1496,техфайл!$E$7:$E$4325,G1496,техфайл!$F$7:$F$4325,H1496,техфайл!$A$7:$A$4325,A1496)</f>
        <v>0</v>
      </c>
      <c r="K1496" s="57"/>
      <c r="L1496" s="56">
        <v>291</v>
      </c>
      <c r="M1496" s="89" t="s">
        <v>138</v>
      </c>
      <c r="N1496" s="57">
        <f>SUMIFS(техфайл!$H$7:$H$4325,техфайл!$D$7:$D$4325,F1496,техфайл!$E$7:$E$4325,G1496,техфайл!$F$7:$F$4325,H1496,техфайл!$G$7:$G$4325,L1496,техфайл!$A$7:$A$4325,A1496,техфайл!$K$7:$K$4325,M1496)</f>
        <v>0</v>
      </c>
      <c r="O1496" s="43"/>
      <c r="P1496" s="56" t="str">
        <f t="shared" si="137"/>
        <v>90607021400023220851</v>
      </c>
    </row>
    <row r="1497" spans="1:16" hidden="1" x14ac:dyDescent="0.3">
      <c r="A1497" s="82">
        <v>25710470</v>
      </c>
      <c r="B1497" s="191"/>
      <c r="C1497" s="191"/>
      <c r="D1497" s="191"/>
      <c r="E1497" s="44">
        <v>906</v>
      </c>
      <c r="F1497" s="44" t="s">
        <v>174</v>
      </c>
      <c r="G1497" s="62">
        <v>1400005000</v>
      </c>
      <c r="H1497" s="56">
        <v>112</v>
      </c>
      <c r="I1497" s="56"/>
      <c r="J1497" s="57">
        <f>SUMIFS(техфайл!$H$7:$H$4325,техфайл!$D$7:$D$4325,F1497,техфайл!$E$7:$E$4325,G1497,техфайл!$F$7:$F$4325,H1497,техфайл!$A$7:$A$4325,A1497)</f>
        <v>0</v>
      </c>
      <c r="K1497" s="57"/>
      <c r="L1497" s="56">
        <v>212</v>
      </c>
      <c r="M1497" s="89" t="s">
        <v>175</v>
      </c>
      <c r="N1497" s="57">
        <f>SUMIFS(техфайл!$H$7:$H$4325,техфайл!$D$7:$D$4325,F1497,техфайл!$E$7:$E$4325,G1497,техфайл!$F$7:$F$4325,H1497,техфайл!$G$7:$G$4325,L1497,техфайл!$A$7:$A$4325,A1497,техфайл!$K$7:$K$4325,M1497)</f>
        <v>0</v>
      </c>
      <c r="O1497" s="43"/>
      <c r="P1497" s="56" t="str">
        <f t="shared" si="137"/>
        <v>90607051400005000112</v>
      </c>
    </row>
    <row r="1498" spans="1:16" hidden="1" x14ac:dyDescent="0.3">
      <c r="A1498" s="82">
        <v>25710470</v>
      </c>
      <c r="B1498" s="192"/>
      <c r="C1498" s="192"/>
      <c r="D1498" s="192"/>
      <c r="E1498" s="44">
        <v>906</v>
      </c>
      <c r="F1498" s="44" t="s">
        <v>174</v>
      </c>
      <c r="G1498" s="62">
        <v>1400005000</v>
      </c>
      <c r="H1498" s="56">
        <v>244</v>
      </c>
      <c r="I1498" s="56"/>
      <c r="J1498" s="57">
        <f>SUMIFS(техфайл!$H$7:$H$4325,техфайл!$D$7:$D$4325,F1498,техфайл!$E$7:$E$4325,G1498,техфайл!$F$7:$F$4325,H1498,техфайл!$A$7:$A$4325,A1498)</f>
        <v>0</v>
      </c>
      <c r="K1498" s="57"/>
      <c r="L1498" s="56">
        <v>226</v>
      </c>
      <c r="M1498" s="89" t="s">
        <v>175</v>
      </c>
      <c r="N1498" s="57">
        <f>SUMIFS(техфайл!$H$7:$H$4325,техфайл!$D$7:$D$4325,F1498,техфайл!$E$7:$E$4325,G1498,техфайл!$F$7:$F$4325,H1498,техфайл!$G$7:$G$4325,L1498,техфайл!$A$7:$A$4325,A1498,техфайл!$K$7:$K$4325,M1498)</f>
        <v>0</v>
      </c>
      <c r="O1498" s="43"/>
      <c r="P1498" s="56" t="str">
        <f t="shared" si="137"/>
        <v>90607051400005000244</v>
      </c>
    </row>
    <row r="1499" spans="1:16" ht="18.75" customHeight="1" x14ac:dyDescent="0.3">
      <c r="A1499" s="82">
        <v>25707953</v>
      </c>
      <c r="B1499" s="190" t="s">
        <v>661</v>
      </c>
      <c r="C1499" s="190">
        <v>684</v>
      </c>
      <c r="D1499" s="190" t="str">
        <f>VLOOKUP($A1499, Учреждения!$B$4:$F$292, 3, FALSE)</f>
        <v>ГБОУ "ШКОЛА № 48 Г.О. ГОРЛОВКА"</v>
      </c>
      <c r="E1499" s="81" t="s">
        <v>140</v>
      </c>
      <c r="F1499" s="81" t="s">
        <v>140</v>
      </c>
      <c r="G1499" s="81" t="s">
        <v>140</v>
      </c>
      <c r="H1499" s="81" t="s">
        <v>140</v>
      </c>
      <c r="I1499" s="81" t="s">
        <v>140</v>
      </c>
      <c r="J1499" s="81" t="s">
        <v>140</v>
      </c>
      <c r="K1499" s="80">
        <f>SUM(J1500:J1519)</f>
        <v>61090</v>
      </c>
      <c r="L1499" s="56"/>
      <c r="M1499" s="89"/>
      <c r="N1499" s="57"/>
      <c r="O1499" s="43"/>
      <c r="P1499" s="85"/>
    </row>
    <row r="1500" spans="1:16" ht="18.75" hidden="1" customHeight="1" x14ac:dyDescent="0.3">
      <c r="A1500" s="82">
        <v>25707953</v>
      </c>
      <c r="B1500" s="191"/>
      <c r="C1500" s="191"/>
      <c r="D1500" s="191"/>
      <c r="E1500" s="44">
        <v>906</v>
      </c>
      <c r="F1500" s="44" t="s">
        <v>145</v>
      </c>
      <c r="G1500" s="62">
        <v>1400023220</v>
      </c>
      <c r="H1500" s="56">
        <v>612</v>
      </c>
      <c r="I1500" s="56"/>
      <c r="J1500" s="57">
        <f>SUMIFS(техфайл!$H$7:$H$4325,техфайл!$D$7:$D$4325,F1500,техфайл!$E$7:$E$4325,G1500,техфайл!$F$7:$F$4325,H1500,техфайл!$A$7:$A$4325,A1500)</f>
        <v>0</v>
      </c>
      <c r="K1500" s="57"/>
      <c r="L1500" s="56">
        <v>211</v>
      </c>
      <c r="M1500" s="89" t="s">
        <v>172</v>
      </c>
      <c r="N1500" s="57">
        <f>SUMIFS(техфайл!$H$7:$H$4325,техфайл!$D$7:$D$4325,F1500,техфайл!$E$7:$E$4325,G1500,техфайл!$F$7:$F$4325,H1500,техфайл!$G$7:$G$4325,L1500,техфайл!$A$7:$A$4325,A1500,техфайл!$K$7:$K$4325,M1500)+SUMIFS(техфайл!$H$7:$H$4325,техфайл!$D$7:$D$4325,F1500,техфайл!$E$7:$E$4325,G1500,техфайл!$F$7:$F$4325,H1500,техфайл!$G$7:$G$4325,266,техфайл!$A$7:$A$4325,A1500,техфайл!$K$7:$K$4325,M1500)</f>
        <v>0</v>
      </c>
      <c r="O1500" s="43"/>
      <c r="P1500" s="56" t="str">
        <f t="shared" ref="P1500:P1519" si="140">E1500&amp;F1500&amp;SUBSTITUTE(G1500," ","")&amp;H1500</f>
        <v>90607021400023220612</v>
      </c>
    </row>
    <row r="1501" spans="1:16" x14ac:dyDescent="0.3">
      <c r="A1501" s="82">
        <v>25707953</v>
      </c>
      <c r="B1501" s="191"/>
      <c r="C1501" s="191"/>
      <c r="D1501" s="191"/>
      <c r="E1501" s="44">
        <v>906</v>
      </c>
      <c r="F1501" s="44" t="s">
        <v>145</v>
      </c>
      <c r="G1501" s="62" t="s">
        <v>684</v>
      </c>
      <c r="H1501" s="56">
        <v>612</v>
      </c>
      <c r="I1501" s="56"/>
      <c r="J1501" s="57">
        <f>SUMIFS(техфайл!$H$7:$H$4325,техфайл!$D$7:$D$4325,F1501,техфайл!$E$7:$E$4325,G1501,техфайл!$F$7:$F$4325,H1501,техфайл!$A$7:$A$4325,A1501)</f>
        <v>61090</v>
      </c>
      <c r="K1501" s="57"/>
      <c r="L1501" s="56">
        <v>213</v>
      </c>
      <c r="M1501" s="89" t="s">
        <v>173</v>
      </c>
      <c r="N1501" s="57">
        <f>SUMIFS(техфайл!$H$7:$H$4325,техфайл!$D$7:$D$4325,F1501,техфайл!$E$7:$E$4325,G1501,техфайл!$F$7:$F$4325,H1501,техфайл!$G$7:$G$4325,L1501,техфайл!$A$7:$A$4325,A1501,техфайл!$K$7:$K$4325,M1501)</f>
        <v>0</v>
      </c>
      <c r="O1501" s="43"/>
      <c r="P1501" s="56" t="str">
        <f t="shared" si="140"/>
        <v>906070214000R3040612</v>
      </c>
    </row>
    <row r="1502" spans="1:16" ht="18.75" hidden="1" customHeight="1" x14ac:dyDescent="0.3">
      <c r="A1502" s="82">
        <v>25707953</v>
      </c>
      <c r="B1502" s="191"/>
      <c r="C1502" s="191"/>
      <c r="D1502" s="191"/>
      <c r="E1502" s="44">
        <v>906</v>
      </c>
      <c r="F1502" s="44" t="s">
        <v>145</v>
      </c>
      <c r="G1502" s="62" t="s">
        <v>683</v>
      </c>
      <c r="H1502" s="56">
        <v>612</v>
      </c>
      <c r="I1502" s="56"/>
      <c r="J1502" s="57">
        <f>SUMIFS(техфайл!$H$7:$H$4325,техфайл!$D$7:$D$4325,F1502,техфайл!$E$7:$E$4325,G1502,техфайл!$F$7:$F$4325,H1502,техфайл!$A$7:$A$4325,A1502)</f>
        <v>0</v>
      </c>
      <c r="K1502" s="57"/>
      <c r="L1502" s="56">
        <v>211</v>
      </c>
      <c r="M1502" s="89" t="s">
        <v>172</v>
      </c>
      <c r="N1502" s="57">
        <f>SUMIFS(техфайл!$H$7:$H$4325,техфайл!$D$7:$D$4325,F1502,техфайл!$E$7:$E$4325,G1502,техфайл!$F$7:$F$4325,H1502,техфайл!$G$7:$G$4325,L1502,техфайл!$A$7:$A$4325,A1502,техфайл!$K$7:$K$4325,M1502)+SUMIFS(техфайл!$H$7:$H$4325,техфайл!$D$7:$D$4325,F1502,техфайл!$E$7:$E$4325,G1502,техфайл!$F$7:$F$4325,H1502,техфайл!$G$7:$G$4325,266,техфайл!$A$7:$A$4325,A1502,техфайл!$K$7:$K$4325,M1502)</f>
        <v>0</v>
      </c>
      <c r="O1502" s="43"/>
      <c r="P1502" s="56" t="str">
        <f t="shared" ref="P1502:P1503" si="141">E1502&amp;F1502&amp;SUBSTITUTE(G1502," ","")&amp;H1502</f>
        <v>906070214000R3030612</v>
      </c>
    </row>
    <row r="1503" spans="1:16" hidden="1" x14ac:dyDescent="0.3">
      <c r="A1503" s="82">
        <v>25707953</v>
      </c>
      <c r="B1503" s="191"/>
      <c r="C1503" s="191"/>
      <c r="D1503" s="191"/>
      <c r="E1503" s="44">
        <v>906</v>
      </c>
      <c r="F1503" s="44" t="s">
        <v>145</v>
      </c>
      <c r="G1503" s="62" t="s">
        <v>683</v>
      </c>
      <c r="H1503" s="56"/>
      <c r="I1503" s="56"/>
      <c r="J1503" s="57">
        <f>SUMIFS(техфайл!$H$7:$H$4325,техфайл!$D$7:$D$4325,F1503,техфайл!$E$7:$E$4325,G1503,техфайл!$F$7:$F$4325,H1503,техфайл!$A$7:$A$4325,A1503)</f>
        <v>0</v>
      </c>
      <c r="K1503" s="57"/>
      <c r="L1503" s="56">
        <v>213</v>
      </c>
      <c r="M1503" s="89" t="s">
        <v>173</v>
      </c>
      <c r="N1503" s="57">
        <f>SUMIFS(техфайл!$H$7:$H$4325,техфайл!$D$7:$D$4325,F1503,техфайл!$E$7:$E$4325,G1503,техфайл!$F$7:$F$4325,H1503,техфайл!$G$7:$G$4325,L1503,техфайл!$A$7:$A$4325,A1503,техфайл!$K$7:$K$4325,M1503)</f>
        <v>0</v>
      </c>
      <c r="O1503" s="43"/>
      <c r="P1503" s="56" t="str">
        <f t="shared" si="141"/>
        <v>906070214000R3030</v>
      </c>
    </row>
    <row r="1504" spans="1:16" hidden="1" x14ac:dyDescent="0.3">
      <c r="A1504" s="82">
        <v>25707953</v>
      </c>
      <c r="B1504" s="191"/>
      <c r="C1504" s="191"/>
      <c r="D1504" s="191"/>
      <c r="E1504" s="44">
        <v>906</v>
      </c>
      <c r="F1504" s="44" t="s">
        <v>145</v>
      </c>
      <c r="G1504" s="62" t="s">
        <v>685</v>
      </c>
      <c r="H1504" s="56">
        <v>612</v>
      </c>
      <c r="I1504" s="56"/>
      <c r="J1504" s="57">
        <f>SUMIFS(техфайл!$H$7:$H$4325,техфайл!$D$7:$D$4325,F1504,техфайл!$E$7:$E$4325,G1504,техфайл!$F$7:$F$4325,H1504,техфайл!$A$7:$A$4325,A1504)</f>
        <v>0</v>
      </c>
      <c r="K1504" s="57"/>
      <c r="L1504" s="56">
        <v>221</v>
      </c>
      <c r="M1504" s="89" t="s">
        <v>131</v>
      </c>
      <c r="N1504" s="57">
        <f>SUMIFS(техфайл!$H$7:$H$4325,техфайл!$D$7:$D$4325,F1504,техфайл!$E$7:$E$4325,G1504,техфайл!$F$7:$F$4325,H1504,техфайл!$G$7:$G$4325,L1504,техфайл!$A$7:$A$4325,A1504,техфайл!$K$7:$K$4325,M1504)</f>
        <v>0</v>
      </c>
      <c r="O1504" s="43"/>
      <c r="P1504" s="56" t="str">
        <f t="shared" si="140"/>
        <v>906070214000R0500612</v>
      </c>
    </row>
    <row r="1505" spans="1:16" hidden="1" x14ac:dyDescent="0.3">
      <c r="A1505" s="82">
        <v>25707953</v>
      </c>
      <c r="B1505" s="191"/>
      <c r="C1505" s="191"/>
      <c r="D1505" s="191"/>
      <c r="E1505" s="44">
        <v>906</v>
      </c>
      <c r="F1505" s="44" t="s">
        <v>145</v>
      </c>
      <c r="G1505" s="62" t="s">
        <v>685</v>
      </c>
      <c r="H1505" s="56"/>
      <c r="I1505" s="56"/>
      <c r="J1505" s="57">
        <f>SUMIFS(техфайл!$H$7:$H$4325,техфайл!$D$7:$D$4325,F1505,техфайл!$E$7:$E$4325,G1505,техфайл!$F$7:$F$4325,H1505,техфайл!$A$7:$A$4325,A1505)</f>
        <v>0</v>
      </c>
      <c r="K1505" s="57"/>
      <c r="L1505" s="56">
        <v>223</v>
      </c>
      <c r="M1505" s="89" t="s">
        <v>132</v>
      </c>
      <c r="N1505" s="57">
        <f>SUMIFS(техфайл!$H$7:$H$4325,техфайл!$D$7:$D$4325,F1505,техфайл!$E$7:$E$4325,G1505,техфайл!$F$7:$F$4325,H1505,техфайл!$G$7:$G$4325,L1505,техфайл!$A$7:$A$4325,A1505,техфайл!$K$7:$K$4325,M1505)</f>
        <v>0</v>
      </c>
      <c r="O1505" s="43"/>
      <c r="P1505" s="56" t="str">
        <f t="shared" si="140"/>
        <v>906070214000R0500</v>
      </c>
    </row>
    <row r="1506" spans="1:16" hidden="1" x14ac:dyDescent="0.3">
      <c r="A1506" s="82">
        <v>25707953</v>
      </c>
      <c r="B1506" s="191"/>
      <c r="C1506" s="191"/>
      <c r="D1506" s="191"/>
      <c r="E1506" s="44">
        <v>906</v>
      </c>
      <c r="F1506" s="44" t="s">
        <v>145</v>
      </c>
      <c r="G1506" s="62">
        <v>1400023220</v>
      </c>
      <c r="H1506" s="56">
        <v>244</v>
      </c>
      <c r="I1506" s="56"/>
      <c r="J1506" s="57"/>
      <c r="K1506" s="57"/>
      <c r="L1506" s="56">
        <v>223</v>
      </c>
      <c r="M1506" s="89" t="s">
        <v>133</v>
      </c>
      <c r="N1506" s="57">
        <f>SUMIFS(техфайл!$H$7:$H$4325,техфайл!$D$7:$D$4325,F1506,техфайл!$E$7:$E$4325,G1506,техфайл!$F$7:$F$4325,H1506,техфайл!$G$7:$G$4325,L1506,техфайл!$A$7:$A$4325,A1506,техфайл!$K$7:$K$4325,M1506)</f>
        <v>0</v>
      </c>
      <c r="O1506" s="43"/>
      <c r="P1506" s="56" t="str">
        <f t="shared" si="140"/>
        <v>90607021400023220244</v>
      </c>
    </row>
    <row r="1507" spans="1:16" hidden="1" x14ac:dyDescent="0.3">
      <c r="A1507" s="82">
        <v>25707953</v>
      </c>
      <c r="B1507" s="191"/>
      <c r="C1507" s="191"/>
      <c r="D1507" s="191"/>
      <c r="E1507" s="44">
        <v>906</v>
      </c>
      <c r="F1507" s="44" t="s">
        <v>145</v>
      </c>
      <c r="G1507" s="62">
        <v>1400023220</v>
      </c>
      <c r="H1507" s="56">
        <v>247</v>
      </c>
      <c r="I1507" s="56"/>
      <c r="J1507" s="57"/>
      <c r="K1507" s="57"/>
      <c r="L1507" s="56">
        <v>223</v>
      </c>
      <c r="M1507" s="89" t="s">
        <v>134</v>
      </c>
      <c r="N1507" s="57">
        <f>SUMIFS(техфайл!$H$7:$H$4325,техфайл!$D$7:$D$4325,F1507,техфайл!$E$7:$E$4325,G1507,техфайл!$F$7:$F$4325,H1507,техфайл!$G$7:$G$4325,L1507,техфайл!$A$7:$A$4325,A1507,техфайл!$K$7:$K$4325,M1507)</f>
        <v>0</v>
      </c>
      <c r="O1507" s="43"/>
      <c r="P1507" s="56" t="str">
        <f t="shared" si="140"/>
        <v>90607021400023220247</v>
      </c>
    </row>
    <row r="1508" spans="1:16" hidden="1" x14ac:dyDescent="0.3">
      <c r="A1508" s="82">
        <v>25707953</v>
      </c>
      <c r="B1508" s="191"/>
      <c r="C1508" s="191"/>
      <c r="D1508" s="191"/>
      <c r="E1508" s="44">
        <v>906</v>
      </c>
      <c r="F1508" s="44" t="s">
        <v>145</v>
      </c>
      <c r="G1508" s="62">
        <v>1400023220</v>
      </c>
      <c r="H1508" s="56">
        <v>247</v>
      </c>
      <c r="I1508" s="56"/>
      <c r="J1508" s="57"/>
      <c r="K1508" s="57"/>
      <c r="L1508" s="56">
        <v>223</v>
      </c>
      <c r="M1508" s="89" t="s">
        <v>135</v>
      </c>
      <c r="N1508" s="57">
        <f>SUMIFS(техфайл!$H$7:$H$4325,техфайл!$D$7:$D$4325,F1508,техфайл!$E$7:$E$4325,G1508,техфайл!$F$7:$F$4325,H1508,техфайл!$G$7:$G$4325,L1508,техфайл!$A$7:$A$4325,A1508,техфайл!$K$7:$K$4325,M1508)</f>
        <v>0</v>
      </c>
      <c r="O1508" s="43"/>
      <c r="P1508" s="56" t="str">
        <f t="shared" si="140"/>
        <v>90607021400023220247</v>
      </c>
    </row>
    <row r="1509" spans="1:16" hidden="1" x14ac:dyDescent="0.3">
      <c r="A1509" s="82">
        <v>25707953</v>
      </c>
      <c r="B1509" s="191"/>
      <c r="C1509" s="191"/>
      <c r="D1509" s="191"/>
      <c r="E1509" s="44">
        <v>906</v>
      </c>
      <c r="F1509" s="44" t="s">
        <v>145</v>
      </c>
      <c r="G1509" s="62">
        <v>1400023220</v>
      </c>
      <c r="H1509" s="56">
        <v>244</v>
      </c>
      <c r="I1509" s="56"/>
      <c r="J1509" s="57"/>
      <c r="K1509" s="57"/>
      <c r="L1509" s="56">
        <v>225</v>
      </c>
      <c r="M1509" s="89" t="s">
        <v>131</v>
      </c>
      <c r="N1509" s="57">
        <f>SUMIFS(техфайл!$H$7:$H$4325,техфайл!$D$7:$D$4325,F1509,техфайл!$E$7:$E$4325,G1509,техфайл!$F$7:$F$4325,H1509,техфайл!$G$7:$G$4325,L1509,техфайл!$A$7:$A$4325,A1509,техфайл!$K$7:$K$4325,M1509)</f>
        <v>0</v>
      </c>
      <c r="O1509" s="43"/>
      <c r="P1509" s="56" t="str">
        <f t="shared" si="140"/>
        <v>90607021400023220244</v>
      </c>
    </row>
    <row r="1510" spans="1:16" hidden="1" x14ac:dyDescent="0.3">
      <c r="A1510" s="82">
        <v>25707953</v>
      </c>
      <c r="B1510" s="191"/>
      <c r="C1510" s="191"/>
      <c r="D1510" s="191"/>
      <c r="E1510" s="44">
        <v>906</v>
      </c>
      <c r="F1510" s="44" t="s">
        <v>145</v>
      </c>
      <c r="G1510" s="62">
        <v>1400023220</v>
      </c>
      <c r="H1510" s="56">
        <v>244</v>
      </c>
      <c r="I1510" s="56"/>
      <c r="J1510" s="57"/>
      <c r="K1510" s="57"/>
      <c r="L1510" s="56">
        <v>226</v>
      </c>
      <c r="M1510" s="89" t="s">
        <v>137</v>
      </c>
      <c r="N1510" s="57">
        <f>SUMIFS(техфайл!$H$7:$H$4325,техфайл!$D$7:$D$4325,F1510,техфайл!$E$7:$E$4325,G1510,техфайл!$F$7:$F$4325,H1510,техфайл!$G$7:$G$4325,L1510,техфайл!$A$7:$A$4325,A1510,техфайл!$K$7:$K$4325,M1510)</f>
        <v>0</v>
      </c>
      <c r="O1510" s="43"/>
      <c r="P1510" s="56" t="str">
        <f t="shared" si="140"/>
        <v>90607021400023220244</v>
      </c>
    </row>
    <row r="1511" spans="1:16" hidden="1" x14ac:dyDescent="0.3">
      <c r="A1511" s="82">
        <v>25707953</v>
      </c>
      <c r="B1511" s="191"/>
      <c r="C1511" s="191"/>
      <c r="D1511" s="191"/>
      <c r="E1511" s="44">
        <v>906</v>
      </c>
      <c r="F1511" s="44" t="s">
        <v>145</v>
      </c>
      <c r="G1511" s="62">
        <v>1400023220</v>
      </c>
      <c r="H1511" s="56">
        <v>244</v>
      </c>
      <c r="I1511" s="56"/>
      <c r="J1511" s="57"/>
      <c r="K1511" s="57"/>
      <c r="L1511" s="56">
        <v>226</v>
      </c>
      <c r="M1511" s="89" t="s">
        <v>131</v>
      </c>
      <c r="N1511" s="57">
        <f>SUMIFS(техфайл!$H$7:$H$4325,техфайл!$D$7:$D$4325,F1511,техфайл!$E$7:$E$4325,G1511,техфайл!$F$7:$F$4325,H1511,техфайл!$G$7:$G$4325,L1511,техфайл!$A$7:$A$4325,A1511,техфайл!$K$7:$K$4325,M1511)</f>
        <v>0</v>
      </c>
      <c r="O1511" s="43"/>
      <c r="P1511" s="56" t="str">
        <f t="shared" si="140"/>
        <v>90607021400023220244</v>
      </c>
    </row>
    <row r="1512" spans="1:16" hidden="1" x14ac:dyDescent="0.3">
      <c r="A1512" s="82">
        <v>25707953</v>
      </c>
      <c r="B1512" s="191"/>
      <c r="C1512" s="191"/>
      <c r="D1512" s="191"/>
      <c r="E1512" s="44">
        <v>906</v>
      </c>
      <c r="F1512" s="44" t="s">
        <v>145</v>
      </c>
      <c r="G1512" s="62">
        <v>1400023220</v>
      </c>
      <c r="H1512" s="56">
        <v>244</v>
      </c>
      <c r="I1512" s="56"/>
      <c r="J1512" s="57"/>
      <c r="K1512" s="57"/>
      <c r="L1512" s="56">
        <v>310</v>
      </c>
      <c r="M1512" s="89" t="s">
        <v>136</v>
      </c>
      <c r="N1512" s="57">
        <f>SUMIFS(техфайл!$H$7:$H$4325,техфайл!$D$7:$D$4325,F1512,техфайл!$E$7:$E$4325,G1512,техфайл!$F$7:$F$4325,H1512,техфайл!$G$7:$G$4325,L1512,техфайл!$A$7:$A$4325,A1512,техфайл!$K$7:$K$4325,M1512)</f>
        <v>0</v>
      </c>
      <c r="O1512" s="43"/>
      <c r="P1512" s="56" t="str">
        <f t="shared" si="140"/>
        <v>90607021400023220244</v>
      </c>
    </row>
    <row r="1513" spans="1:16" hidden="1" x14ac:dyDescent="0.3">
      <c r="A1513" s="82">
        <v>25707953</v>
      </c>
      <c r="B1513" s="191"/>
      <c r="C1513" s="191"/>
      <c r="D1513" s="191"/>
      <c r="E1513" s="44">
        <v>906</v>
      </c>
      <c r="F1513" s="44" t="s">
        <v>145</v>
      </c>
      <c r="G1513" s="62">
        <v>1400023220</v>
      </c>
      <c r="H1513" s="56">
        <v>244</v>
      </c>
      <c r="I1513" s="56"/>
      <c r="J1513" s="57"/>
      <c r="K1513" s="57"/>
      <c r="L1513" s="56">
        <v>342</v>
      </c>
      <c r="M1513" s="89">
        <v>2230</v>
      </c>
      <c r="N1513" s="57">
        <f>SUMIFS(техфайл!$H$7:$H$4325,техфайл!$D$7:$D$4325,F1513,техфайл!$E$7:$E$4325,G1513,техфайл!$F$7:$F$4325,H1513,техфайл!$G$7:$G$4325,L1513,техфайл!$A$7:$A$4325,A1513,техфайл!$K$7:$K$4325,M1513)</f>
        <v>0</v>
      </c>
      <c r="O1513" s="43"/>
      <c r="P1513" s="56" t="str">
        <f t="shared" ref="P1513" si="142">E1513&amp;F1513&amp;SUBSTITUTE(G1513," ","")&amp;H1513</f>
        <v>90607021400023220244</v>
      </c>
    </row>
    <row r="1514" spans="1:16" hidden="1" x14ac:dyDescent="0.3">
      <c r="A1514" s="82">
        <v>25707953</v>
      </c>
      <c r="B1514" s="191"/>
      <c r="C1514" s="191"/>
      <c r="D1514" s="191"/>
      <c r="E1514" s="44">
        <v>906</v>
      </c>
      <c r="F1514" s="44" t="s">
        <v>145</v>
      </c>
      <c r="G1514" s="62" t="s">
        <v>684</v>
      </c>
      <c r="H1514" s="56">
        <v>244</v>
      </c>
      <c r="I1514" s="56"/>
      <c r="J1514" s="57">
        <f>SUMIFS(техфайл!$H$7:$H$4325,техфайл!$D$7:$D$4325,F1514,техфайл!$E$7:$E$4325,G1514,техфайл!$F$7:$F$4325,H1514,техфайл!$A$7:$A$4325,A1514)</f>
        <v>0</v>
      </c>
      <c r="K1514" s="57"/>
      <c r="L1514" s="56">
        <v>342</v>
      </c>
      <c r="M1514" s="89">
        <v>2230</v>
      </c>
      <c r="N1514" s="57">
        <f>SUMIFS(техфайл!$H$7:$H$4325,техфайл!$D$7:$D$4325,F1514,техфайл!$E$7:$E$4325,G1514,техфайл!$F$7:$F$4325,H1514,техфайл!$G$7:$G$4325,L1514,техфайл!$A$7:$A$4325,A1514,техфайл!$K$7:$K$4325,M1514)</f>
        <v>0</v>
      </c>
      <c r="O1514" s="43"/>
      <c r="P1514" s="56" t="str">
        <f t="shared" si="140"/>
        <v>906070214000R3040244</v>
      </c>
    </row>
    <row r="1515" spans="1:16" hidden="1" x14ac:dyDescent="0.3">
      <c r="A1515" s="82">
        <v>25707953</v>
      </c>
      <c r="B1515" s="191"/>
      <c r="C1515" s="191"/>
      <c r="D1515" s="191"/>
      <c r="E1515" s="44">
        <v>906</v>
      </c>
      <c r="F1515" s="44" t="s">
        <v>145</v>
      </c>
      <c r="G1515" s="62">
        <v>1400023220</v>
      </c>
      <c r="H1515" s="56">
        <v>244</v>
      </c>
      <c r="I1515" s="56"/>
      <c r="J1515" s="57"/>
      <c r="K1515" s="57"/>
      <c r="L1515" s="56">
        <v>344</v>
      </c>
      <c r="M1515" s="89" t="s">
        <v>136</v>
      </c>
      <c r="N1515" s="57">
        <f>SUMIFS(техфайл!$H$7:$H$4325,техфайл!$D$7:$D$4325,F1515,техфайл!$E$7:$E$4325,G1515,техфайл!$F$7:$F$4325,H1515,техфайл!$G$7:$G$4325,L1515,техфайл!$A$7:$A$4325,A1515,техфайл!$K$7:$K$4325,M1515)</f>
        <v>0</v>
      </c>
      <c r="O1515" s="43"/>
      <c r="P1515" s="56" t="str">
        <f t="shared" si="140"/>
        <v>90607021400023220244</v>
      </c>
    </row>
    <row r="1516" spans="1:16" hidden="1" x14ac:dyDescent="0.3">
      <c r="A1516" s="82">
        <v>25707953</v>
      </c>
      <c r="B1516" s="191"/>
      <c r="C1516" s="191"/>
      <c r="D1516" s="191"/>
      <c r="E1516" s="44">
        <v>906</v>
      </c>
      <c r="F1516" s="44" t="s">
        <v>145</v>
      </c>
      <c r="G1516" s="62">
        <v>1400023220</v>
      </c>
      <c r="H1516" s="56">
        <v>244</v>
      </c>
      <c r="I1516" s="56"/>
      <c r="J1516" s="57"/>
      <c r="K1516" s="57"/>
      <c r="L1516" s="56">
        <v>346</v>
      </c>
      <c r="M1516" s="89" t="s">
        <v>136</v>
      </c>
      <c r="N1516" s="57">
        <f>SUMIFS(техфайл!$H$7:$H$4325,техфайл!$D$7:$D$4325,F1516,техфайл!$E$7:$E$4325,G1516,техфайл!$F$7:$F$4325,H1516,техфайл!$G$7:$G$4325,L1516,техфайл!$A$7:$A$4325,A1516,техфайл!$K$7:$K$4325,M1516)</f>
        <v>0</v>
      </c>
      <c r="O1516" s="43"/>
      <c r="P1516" s="56" t="str">
        <f t="shared" si="140"/>
        <v>90607021400023220244</v>
      </c>
    </row>
    <row r="1517" spans="1:16" hidden="1" x14ac:dyDescent="0.3">
      <c r="A1517" s="82">
        <v>25707953</v>
      </c>
      <c r="B1517" s="191"/>
      <c r="C1517" s="191"/>
      <c r="D1517" s="191"/>
      <c r="E1517" s="44">
        <v>906</v>
      </c>
      <c r="F1517" s="44" t="s">
        <v>145</v>
      </c>
      <c r="G1517" s="62">
        <v>1400023220</v>
      </c>
      <c r="H1517" s="56">
        <v>851</v>
      </c>
      <c r="I1517" s="56"/>
      <c r="J1517" s="57">
        <f>SUMIFS(техфайл!$H$7:$H$4325,техфайл!$D$7:$D$4325,F1517,техфайл!$E$7:$E$4325,G1517,техфайл!$F$7:$F$4325,H1517,техфайл!$A$7:$A$4325,A1517)</f>
        <v>0</v>
      </c>
      <c r="K1517" s="57"/>
      <c r="L1517" s="56">
        <v>291</v>
      </c>
      <c r="M1517" s="89" t="s">
        <v>138</v>
      </c>
      <c r="N1517" s="57">
        <f>SUMIFS(техфайл!$H$7:$H$4325,техфайл!$D$7:$D$4325,F1517,техфайл!$E$7:$E$4325,G1517,техфайл!$F$7:$F$4325,H1517,техфайл!$G$7:$G$4325,L1517,техфайл!$A$7:$A$4325,A1517,техфайл!$K$7:$K$4325,M1517)</f>
        <v>0</v>
      </c>
      <c r="O1517" s="43"/>
      <c r="P1517" s="56" t="str">
        <f t="shared" si="140"/>
        <v>90607021400023220851</v>
      </c>
    </row>
    <row r="1518" spans="1:16" hidden="1" x14ac:dyDescent="0.3">
      <c r="A1518" s="82">
        <v>25707953</v>
      </c>
      <c r="B1518" s="191"/>
      <c r="C1518" s="191"/>
      <c r="D1518" s="191"/>
      <c r="E1518" s="44">
        <v>906</v>
      </c>
      <c r="F1518" s="44" t="s">
        <v>174</v>
      </c>
      <c r="G1518" s="62">
        <v>1400005000</v>
      </c>
      <c r="H1518" s="56">
        <v>112</v>
      </c>
      <c r="I1518" s="56"/>
      <c r="J1518" s="57">
        <f>SUMIFS(техфайл!$H$7:$H$4325,техфайл!$D$7:$D$4325,F1518,техфайл!$E$7:$E$4325,G1518,техфайл!$F$7:$F$4325,H1518,техфайл!$A$7:$A$4325,A1518)</f>
        <v>0</v>
      </c>
      <c r="K1518" s="57"/>
      <c r="L1518" s="56">
        <v>212</v>
      </c>
      <c r="M1518" s="89" t="s">
        <v>175</v>
      </c>
      <c r="N1518" s="57">
        <f>SUMIFS(техфайл!$H$7:$H$4325,техфайл!$D$7:$D$4325,F1518,техфайл!$E$7:$E$4325,G1518,техфайл!$F$7:$F$4325,H1518,техфайл!$G$7:$G$4325,L1518,техфайл!$A$7:$A$4325,A1518,техфайл!$K$7:$K$4325,M1518)</f>
        <v>0</v>
      </c>
      <c r="O1518" s="43"/>
      <c r="P1518" s="56" t="str">
        <f t="shared" si="140"/>
        <v>90607051400005000112</v>
      </c>
    </row>
    <row r="1519" spans="1:16" hidden="1" x14ac:dyDescent="0.3">
      <c r="A1519" s="82">
        <v>25707953</v>
      </c>
      <c r="B1519" s="192"/>
      <c r="C1519" s="192"/>
      <c r="D1519" s="192"/>
      <c r="E1519" s="44">
        <v>906</v>
      </c>
      <c r="F1519" s="44" t="s">
        <v>174</v>
      </c>
      <c r="G1519" s="62">
        <v>1400005000</v>
      </c>
      <c r="H1519" s="56">
        <v>244</v>
      </c>
      <c r="I1519" s="56"/>
      <c r="J1519" s="57">
        <f>SUMIFS(техфайл!$H$7:$H$4325,техфайл!$D$7:$D$4325,F1519,техфайл!$E$7:$E$4325,G1519,техфайл!$F$7:$F$4325,H1519,техфайл!$A$7:$A$4325,A1519)</f>
        <v>0</v>
      </c>
      <c r="K1519" s="57"/>
      <c r="L1519" s="56">
        <v>226</v>
      </c>
      <c r="M1519" s="89" t="s">
        <v>175</v>
      </c>
      <c r="N1519" s="57">
        <f>SUMIFS(техфайл!$H$7:$H$4325,техфайл!$D$7:$D$4325,F1519,техфайл!$E$7:$E$4325,G1519,техфайл!$F$7:$F$4325,H1519,техфайл!$G$7:$G$4325,L1519,техфайл!$A$7:$A$4325,A1519,техфайл!$K$7:$K$4325,M1519)</f>
        <v>0</v>
      </c>
      <c r="O1519" s="43"/>
      <c r="P1519" s="56" t="str">
        <f t="shared" si="140"/>
        <v>90607051400005000244</v>
      </c>
    </row>
    <row r="1520" spans="1:16" ht="18.75" customHeight="1" x14ac:dyDescent="0.3">
      <c r="A1520" s="82">
        <v>23129268</v>
      </c>
      <c r="B1520" s="190" t="s">
        <v>662</v>
      </c>
      <c r="C1520" s="190">
        <v>685</v>
      </c>
      <c r="D1520" s="190" t="str">
        <f>VLOOKUP($A1520, Учреждения!$B$4:$F$292, 3, FALSE)</f>
        <v xml:space="preserve"> ГБОУ "ШКОЛА № 49 Г.О. ГОРЛОВКА"</v>
      </c>
      <c r="E1520" s="81" t="s">
        <v>140</v>
      </c>
      <c r="F1520" s="81" t="s">
        <v>140</v>
      </c>
      <c r="G1520" s="81" t="s">
        <v>140</v>
      </c>
      <c r="H1520" s="81" t="s">
        <v>140</v>
      </c>
      <c r="I1520" s="81" t="s">
        <v>140</v>
      </c>
      <c r="J1520" s="81" t="s">
        <v>140</v>
      </c>
      <c r="K1520" s="80">
        <f>SUM(J1521:J1540)</f>
        <v>119200</v>
      </c>
      <c r="L1520" s="56"/>
      <c r="M1520" s="89"/>
      <c r="N1520" s="57"/>
      <c r="O1520" s="43"/>
      <c r="P1520" s="85"/>
    </row>
    <row r="1521" spans="1:20" ht="18.75" hidden="1" customHeight="1" x14ac:dyDescent="0.3">
      <c r="A1521" s="82">
        <v>23129268</v>
      </c>
      <c r="B1521" s="191"/>
      <c r="C1521" s="191"/>
      <c r="D1521" s="191"/>
      <c r="E1521" s="44">
        <v>906</v>
      </c>
      <c r="F1521" s="44" t="s">
        <v>145</v>
      </c>
      <c r="G1521" s="62">
        <v>1400023220</v>
      </c>
      <c r="H1521" s="56">
        <v>612</v>
      </c>
      <c r="I1521" s="56"/>
      <c r="J1521" s="57">
        <f>SUMIFS(техфайл!$H$7:$H$4325,техфайл!$D$7:$D$4325,F1521,техфайл!$E$7:$E$4325,G1521,техфайл!$F$7:$F$4325,H1521,техфайл!$A$7:$A$4325,A1521)</f>
        <v>0</v>
      </c>
      <c r="K1521" s="57"/>
      <c r="L1521" s="56">
        <v>211</v>
      </c>
      <c r="M1521" s="89" t="s">
        <v>172</v>
      </c>
      <c r="N1521" s="57">
        <f>SUMIFS(техфайл!$H$7:$H$4325,техфайл!$D$7:$D$4325,F1521,техфайл!$E$7:$E$4325,G1521,техфайл!$F$7:$F$4325,H1521,техфайл!$G$7:$G$4325,L1521,техфайл!$A$7:$A$4325,A1521,техфайл!$K$7:$K$4325,M1521)+SUMIFS(техфайл!$H$7:$H$4325,техфайл!$D$7:$D$4325,F1521,техфайл!$E$7:$E$4325,G1521,техфайл!$F$7:$F$4325,H1521,техфайл!$G$7:$G$4325,266,техфайл!$A$7:$A$4325,A1521,техфайл!$K$7:$K$4325,M1521)</f>
        <v>0</v>
      </c>
      <c r="O1521" s="43"/>
      <c r="P1521" s="56" t="str">
        <f t="shared" ref="P1521:P1540" si="143">E1521&amp;F1521&amp;SUBSTITUTE(G1521," ","")&amp;H1521</f>
        <v>90607021400023220612</v>
      </c>
    </row>
    <row r="1522" spans="1:20" x14ac:dyDescent="0.3">
      <c r="A1522" s="82">
        <v>23129268</v>
      </c>
      <c r="B1522" s="191"/>
      <c r="C1522" s="191"/>
      <c r="D1522" s="191"/>
      <c r="E1522" s="44">
        <v>906</v>
      </c>
      <c r="F1522" s="44" t="s">
        <v>145</v>
      </c>
      <c r="G1522" s="62" t="s">
        <v>684</v>
      </c>
      <c r="H1522" s="56">
        <v>612</v>
      </c>
      <c r="I1522" s="56"/>
      <c r="J1522" s="57">
        <f>SUMIFS(техфайл!$H$7:$H$4325,техфайл!$D$7:$D$4325,F1522,техфайл!$E$7:$E$4325,G1522,техфайл!$F$7:$F$4325,H1522,техфайл!$A$7:$A$4325,A1522)</f>
        <v>119200</v>
      </c>
      <c r="K1522" s="57"/>
      <c r="L1522" s="56">
        <v>213</v>
      </c>
      <c r="M1522" s="89" t="s">
        <v>173</v>
      </c>
      <c r="N1522" s="57">
        <f>SUMIFS(техфайл!$H$7:$H$4325,техфайл!$D$7:$D$4325,F1522,техфайл!$E$7:$E$4325,G1522,техфайл!$F$7:$F$4325,H1522,техфайл!$G$7:$G$4325,L1522,техфайл!$A$7:$A$4325,A1522,техфайл!$K$7:$K$4325,M1522)</f>
        <v>0</v>
      </c>
      <c r="O1522" s="43"/>
      <c r="P1522" s="56" t="str">
        <f t="shared" si="143"/>
        <v>906070214000R3040612</v>
      </c>
      <c r="T1522" s="92"/>
    </row>
    <row r="1523" spans="1:20" ht="18.75" hidden="1" customHeight="1" x14ac:dyDescent="0.3">
      <c r="A1523" s="82">
        <v>23129268</v>
      </c>
      <c r="B1523" s="191"/>
      <c r="C1523" s="191"/>
      <c r="D1523" s="191"/>
      <c r="E1523" s="44">
        <v>906</v>
      </c>
      <c r="F1523" s="44" t="s">
        <v>145</v>
      </c>
      <c r="G1523" s="62" t="s">
        <v>683</v>
      </c>
      <c r="H1523" s="56">
        <v>612</v>
      </c>
      <c r="I1523" s="56"/>
      <c r="J1523" s="57">
        <f>SUMIFS(техфайл!$H$7:$H$4325,техфайл!$D$7:$D$4325,F1523,техфайл!$E$7:$E$4325,G1523,техфайл!$F$7:$F$4325,H1523,техфайл!$A$7:$A$4325,A1523)</f>
        <v>0</v>
      </c>
      <c r="K1523" s="57"/>
      <c r="L1523" s="56">
        <v>211</v>
      </c>
      <c r="M1523" s="89" t="s">
        <v>172</v>
      </c>
      <c r="N1523" s="57">
        <f>SUMIFS(техфайл!$H$7:$H$4325,техфайл!$D$7:$D$4325,F1523,техфайл!$E$7:$E$4325,G1523,техфайл!$F$7:$F$4325,H1523,техфайл!$G$7:$G$4325,L1523,техфайл!$A$7:$A$4325,A1523,техфайл!$K$7:$K$4325,M1523)+SUMIFS(техфайл!$H$7:$H$4325,техфайл!$D$7:$D$4325,F1523,техфайл!$E$7:$E$4325,G1523,техфайл!$F$7:$F$4325,H1523,техфайл!$G$7:$G$4325,266,техфайл!$A$7:$A$4325,A1523,техфайл!$K$7:$K$4325,M1523)</f>
        <v>0</v>
      </c>
      <c r="O1523" s="43"/>
      <c r="P1523" s="56" t="str">
        <f t="shared" ref="P1523:P1524" si="144">E1523&amp;F1523&amp;SUBSTITUTE(G1523," ","")&amp;H1523</f>
        <v>906070214000R3030612</v>
      </c>
    </row>
    <row r="1524" spans="1:20" hidden="1" x14ac:dyDescent="0.3">
      <c r="A1524" s="82">
        <v>23129268</v>
      </c>
      <c r="B1524" s="191"/>
      <c r="C1524" s="191"/>
      <c r="D1524" s="191"/>
      <c r="E1524" s="44">
        <v>906</v>
      </c>
      <c r="F1524" s="44" t="s">
        <v>145</v>
      </c>
      <c r="G1524" s="62" t="s">
        <v>683</v>
      </c>
      <c r="H1524" s="56"/>
      <c r="I1524" s="56"/>
      <c r="J1524" s="57">
        <f>SUMIFS(техфайл!$H$7:$H$4325,техфайл!$D$7:$D$4325,F1524,техфайл!$E$7:$E$4325,G1524,техфайл!$F$7:$F$4325,H1524,техфайл!$A$7:$A$4325,A1524)</f>
        <v>0</v>
      </c>
      <c r="K1524" s="57"/>
      <c r="L1524" s="56">
        <v>213</v>
      </c>
      <c r="M1524" s="89" t="s">
        <v>173</v>
      </c>
      <c r="N1524" s="57">
        <f>SUMIFS(техфайл!$H$7:$H$4325,техфайл!$D$7:$D$4325,F1524,техфайл!$E$7:$E$4325,G1524,техфайл!$F$7:$F$4325,H1524,техфайл!$G$7:$G$4325,L1524,техфайл!$A$7:$A$4325,A1524,техфайл!$K$7:$K$4325,M1524)</f>
        <v>0</v>
      </c>
      <c r="O1524" s="43"/>
      <c r="P1524" s="56" t="str">
        <f t="shared" si="144"/>
        <v>906070214000R3030</v>
      </c>
    </row>
    <row r="1525" spans="1:20" hidden="1" x14ac:dyDescent="0.3">
      <c r="A1525" s="82">
        <v>23129268</v>
      </c>
      <c r="B1525" s="191"/>
      <c r="C1525" s="191"/>
      <c r="D1525" s="191"/>
      <c r="E1525" s="44">
        <v>906</v>
      </c>
      <c r="F1525" s="44" t="s">
        <v>145</v>
      </c>
      <c r="G1525" s="62" t="s">
        <v>685</v>
      </c>
      <c r="H1525" s="56">
        <v>612</v>
      </c>
      <c r="I1525" s="56"/>
      <c r="J1525" s="57">
        <f>SUMIFS(техфайл!$H$7:$H$4325,техфайл!$D$7:$D$4325,F1525,техфайл!$E$7:$E$4325,G1525,техфайл!$F$7:$F$4325,H1525,техфайл!$A$7:$A$4325,A1525)</f>
        <v>0</v>
      </c>
      <c r="K1525" s="57"/>
      <c r="L1525" s="56">
        <v>221</v>
      </c>
      <c r="M1525" s="89" t="s">
        <v>131</v>
      </c>
      <c r="N1525" s="57">
        <f>SUMIFS(техфайл!$H$7:$H$4325,техфайл!$D$7:$D$4325,F1525,техфайл!$E$7:$E$4325,G1525,техфайл!$F$7:$F$4325,H1525,техфайл!$G$7:$G$4325,L1525,техфайл!$A$7:$A$4325,A1525,техфайл!$K$7:$K$4325,M1525)</f>
        <v>0</v>
      </c>
      <c r="O1525" s="43"/>
      <c r="P1525" s="56" t="str">
        <f t="shared" si="143"/>
        <v>906070214000R0500612</v>
      </c>
    </row>
    <row r="1526" spans="1:20" hidden="1" x14ac:dyDescent="0.3">
      <c r="A1526" s="82">
        <v>23129268</v>
      </c>
      <c r="B1526" s="191"/>
      <c r="C1526" s="191"/>
      <c r="D1526" s="191"/>
      <c r="E1526" s="44">
        <v>906</v>
      </c>
      <c r="F1526" s="44" t="s">
        <v>145</v>
      </c>
      <c r="G1526" s="62" t="s">
        <v>685</v>
      </c>
      <c r="H1526" s="56"/>
      <c r="I1526" s="56"/>
      <c r="J1526" s="57">
        <f>SUMIFS(техфайл!$H$7:$H$4325,техфайл!$D$7:$D$4325,F1526,техфайл!$E$7:$E$4325,G1526,техфайл!$F$7:$F$4325,H1526,техфайл!$A$7:$A$4325,A1526)</f>
        <v>0</v>
      </c>
      <c r="K1526" s="57"/>
      <c r="L1526" s="56">
        <v>223</v>
      </c>
      <c r="M1526" s="89" t="s">
        <v>132</v>
      </c>
      <c r="N1526" s="57">
        <f>SUMIFS(техфайл!$H$7:$H$4325,техфайл!$D$7:$D$4325,F1526,техфайл!$E$7:$E$4325,G1526,техфайл!$F$7:$F$4325,H1526,техфайл!$G$7:$G$4325,L1526,техфайл!$A$7:$A$4325,A1526,техфайл!$K$7:$K$4325,M1526)</f>
        <v>0</v>
      </c>
      <c r="O1526" s="43"/>
      <c r="P1526" s="56" t="str">
        <f t="shared" si="143"/>
        <v>906070214000R0500</v>
      </c>
    </row>
    <row r="1527" spans="1:20" hidden="1" x14ac:dyDescent="0.3">
      <c r="A1527" s="82">
        <v>23129268</v>
      </c>
      <c r="B1527" s="191"/>
      <c r="C1527" s="191"/>
      <c r="D1527" s="191"/>
      <c r="E1527" s="44">
        <v>906</v>
      </c>
      <c r="F1527" s="44" t="s">
        <v>145</v>
      </c>
      <c r="G1527" s="62">
        <v>1400023220</v>
      </c>
      <c r="H1527" s="56">
        <v>244</v>
      </c>
      <c r="I1527" s="56"/>
      <c r="J1527" s="57"/>
      <c r="K1527" s="57"/>
      <c r="L1527" s="56">
        <v>223</v>
      </c>
      <c r="M1527" s="89" t="s">
        <v>133</v>
      </c>
      <c r="N1527" s="57">
        <f>SUMIFS(техфайл!$H$7:$H$4325,техфайл!$D$7:$D$4325,F1527,техфайл!$E$7:$E$4325,G1527,техфайл!$F$7:$F$4325,H1527,техфайл!$G$7:$G$4325,L1527,техфайл!$A$7:$A$4325,A1527,техфайл!$K$7:$K$4325,M1527)</f>
        <v>0</v>
      </c>
      <c r="O1527" s="43"/>
      <c r="P1527" s="56" t="str">
        <f t="shared" si="143"/>
        <v>90607021400023220244</v>
      </c>
    </row>
    <row r="1528" spans="1:20" hidden="1" x14ac:dyDescent="0.3">
      <c r="A1528" s="82">
        <v>23129268</v>
      </c>
      <c r="B1528" s="191"/>
      <c r="C1528" s="191"/>
      <c r="D1528" s="191"/>
      <c r="E1528" s="44">
        <v>906</v>
      </c>
      <c r="F1528" s="44" t="s">
        <v>145</v>
      </c>
      <c r="G1528" s="62">
        <v>1400023220</v>
      </c>
      <c r="H1528" s="56">
        <v>247</v>
      </c>
      <c r="I1528" s="56"/>
      <c r="J1528" s="57"/>
      <c r="K1528" s="57"/>
      <c r="L1528" s="56">
        <v>223</v>
      </c>
      <c r="M1528" s="89" t="s">
        <v>134</v>
      </c>
      <c r="N1528" s="57">
        <f>SUMIFS(техфайл!$H$7:$H$4325,техфайл!$D$7:$D$4325,F1528,техфайл!$E$7:$E$4325,G1528,техфайл!$F$7:$F$4325,H1528,техфайл!$G$7:$G$4325,L1528,техфайл!$A$7:$A$4325,A1528,техфайл!$K$7:$K$4325,M1528)</f>
        <v>0</v>
      </c>
      <c r="O1528" s="43"/>
      <c r="P1528" s="56" t="str">
        <f t="shared" si="143"/>
        <v>90607021400023220247</v>
      </c>
    </row>
    <row r="1529" spans="1:20" hidden="1" x14ac:dyDescent="0.3">
      <c r="A1529" s="82">
        <v>23129268</v>
      </c>
      <c r="B1529" s="191"/>
      <c r="C1529" s="191"/>
      <c r="D1529" s="191"/>
      <c r="E1529" s="44">
        <v>906</v>
      </c>
      <c r="F1529" s="44" t="s">
        <v>145</v>
      </c>
      <c r="G1529" s="62">
        <v>1400023220</v>
      </c>
      <c r="H1529" s="56">
        <v>247</v>
      </c>
      <c r="I1529" s="56"/>
      <c r="J1529" s="57"/>
      <c r="K1529" s="57"/>
      <c r="L1529" s="56">
        <v>223</v>
      </c>
      <c r="M1529" s="89" t="s">
        <v>135</v>
      </c>
      <c r="N1529" s="57">
        <f>SUMIFS(техфайл!$H$7:$H$4325,техфайл!$D$7:$D$4325,F1529,техфайл!$E$7:$E$4325,G1529,техфайл!$F$7:$F$4325,H1529,техфайл!$G$7:$G$4325,L1529,техфайл!$A$7:$A$4325,A1529,техфайл!$K$7:$K$4325,M1529)</f>
        <v>0</v>
      </c>
      <c r="O1529" s="43"/>
      <c r="P1529" s="56" t="str">
        <f t="shared" si="143"/>
        <v>90607021400023220247</v>
      </c>
    </row>
    <row r="1530" spans="1:20" hidden="1" x14ac:dyDescent="0.3">
      <c r="A1530" s="82">
        <v>23129268</v>
      </c>
      <c r="B1530" s="191"/>
      <c r="C1530" s="191"/>
      <c r="D1530" s="191"/>
      <c r="E1530" s="44">
        <v>906</v>
      </c>
      <c r="F1530" s="44" t="s">
        <v>145</v>
      </c>
      <c r="G1530" s="62">
        <v>1400023220</v>
      </c>
      <c r="H1530" s="56">
        <v>244</v>
      </c>
      <c r="I1530" s="56"/>
      <c r="J1530" s="57"/>
      <c r="K1530" s="57"/>
      <c r="L1530" s="56">
        <v>225</v>
      </c>
      <c r="M1530" s="89" t="s">
        <v>131</v>
      </c>
      <c r="N1530" s="57">
        <f>SUMIFS(техфайл!$H$7:$H$4325,техфайл!$D$7:$D$4325,F1530,техфайл!$E$7:$E$4325,G1530,техфайл!$F$7:$F$4325,H1530,техфайл!$G$7:$G$4325,L1530,техфайл!$A$7:$A$4325,A1530,техфайл!$K$7:$K$4325,M1530)</f>
        <v>0</v>
      </c>
      <c r="O1530" s="43"/>
      <c r="P1530" s="56" t="str">
        <f t="shared" si="143"/>
        <v>90607021400023220244</v>
      </c>
    </row>
    <row r="1531" spans="1:20" hidden="1" x14ac:dyDescent="0.3">
      <c r="A1531" s="82">
        <v>23129268</v>
      </c>
      <c r="B1531" s="191"/>
      <c r="C1531" s="191"/>
      <c r="D1531" s="191"/>
      <c r="E1531" s="44">
        <v>906</v>
      </c>
      <c r="F1531" s="44" t="s">
        <v>145</v>
      </c>
      <c r="G1531" s="62">
        <v>1400023220</v>
      </c>
      <c r="H1531" s="56">
        <v>244</v>
      </c>
      <c r="I1531" s="56"/>
      <c r="J1531" s="57"/>
      <c r="K1531" s="57"/>
      <c r="L1531" s="56">
        <v>226</v>
      </c>
      <c r="M1531" s="89" t="s">
        <v>137</v>
      </c>
      <c r="N1531" s="57">
        <f>SUMIFS(техфайл!$H$7:$H$4325,техфайл!$D$7:$D$4325,F1531,техфайл!$E$7:$E$4325,G1531,техфайл!$F$7:$F$4325,H1531,техфайл!$G$7:$G$4325,L1531,техфайл!$A$7:$A$4325,A1531,техфайл!$K$7:$K$4325,M1531)</f>
        <v>0</v>
      </c>
      <c r="O1531" s="43"/>
      <c r="P1531" s="56" t="str">
        <f t="shared" si="143"/>
        <v>90607021400023220244</v>
      </c>
    </row>
    <row r="1532" spans="1:20" hidden="1" x14ac:dyDescent="0.3">
      <c r="A1532" s="82">
        <v>23129268</v>
      </c>
      <c r="B1532" s="191"/>
      <c r="C1532" s="191"/>
      <c r="D1532" s="191"/>
      <c r="E1532" s="44">
        <v>906</v>
      </c>
      <c r="F1532" s="44" t="s">
        <v>145</v>
      </c>
      <c r="G1532" s="62">
        <v>1400023220</v>
      </c>
      <c r="H1532" s="56">
        <v>244</v>
      </c>
      <c r="I1532" s="56"/>
      <c r="J1532" s="57"/>
      <c r="K1532" s="57"/>
      <c r="L1532" s="56">
        <v>226</v>
      </c>
      <c r="M1532" s="89" t="s">
        <v>131</v>
      </c>
      <c r="N1532" s="57">
        <f>SUMIFS(техфайл!$H$7:$H$4325,техфайл!$D$7:$D$4325,F1532,техфайл!$E$7:$E$4325,G1532,техфайл!$F$7:$F$4325,H1532,техфайл!$G$7:$G$4325,L1532,техфайл!$A$7:$A$4325,A1532,техфайл!$K$7:$K$4325,M1532)</f>
        <v>0</v>
      </c>
      <c r="O1532" s="43"/>
      <c r="P1532" s="56" t="str">
        <f t="shared" si="143"/>
        <v>90607021400023220244</v>
      </c>
    </row>
    <row r="1533" spans="1:20" hidden="1" x14ac:dyDescent="0.3">
      <c r="A1533" s="82">
        <v>23129268</v>
      </c>
      <c r="B1533" s="191"/>
      <c r="C1533" s="191"/>
      <c r="D1533" s="191"/>
      <c r="E1533" s="44">
        <v>906</v>
      </c>
      <c r="F1533" s="44" t="s">
        <v>145</v>
      </c>
      <c r="G1533" s="62">
        <v>1400023220</v>
      </c>
      <c r="H1533" s="56">
        <v>244</v>
      </c>
      <c r="I1533" s="56"/>
      <c r="J1533" s="57"/>
      <c r="K1533" s="57"/>
      <c r="L1533" s="56">
        <v>310</v>
      </c>
      <c r="M1533" s="89" t="s">
        <v>136</v>
      </c>
      <c r="N1533" s="57">
        <f>SUMIFS(техфайл!$H$7:$H$4325,техфайл!$D$7:$D$4325,F1533,техфайл!$E$7:$E$4325,G1533,техфайл!$F$7:$F$4325,H1533,техфайл!$G$7:$G$4325,L1533,техфайл!$A$7:$A$4325,A1533,техфайл!$K$7:$K$4325,M1533)</f>
        <v>0</v>
      </c>
      <c r="O1533" s="43"/>
      <c r="P1533" s="56" t="str">
        <f t="shared" si="143"/>
        <v>90607021400023220244</v>
      </c>
    </row>
    <row r="1534" spans="1:20" hidden="1" x14ac:dyDescent="0.3">
      <c r="A1534" s="82">
        <v>23129268</v>
      </c>
      <c r="B1534" s="191"/>
      <c r="C1534" s="191"/>
      <c r="D1534" s="191"/>
      <c r="E1534" s="44">
        <v>906</v>
      </c>
      <c r="F1534" s="44" t="s">
        <v>145</v>
      </c>
      <c r="G1534" s="62">
        <v>1400023220</v>
      </c>
      <c r="H1534" s="56">
        <v>244</v>
      </c>
      <c r="I1534" s="56"/>
      <c r="J1534" s="57"/>
      <c r="K1534" s="57"/>
      <c r="L1534" s="56">
        <v>342</v>
      </c>
      <c r="M1534" s="89">
        <v>2230</v>
      </c>
      <c r="N1534" s="57">
        <f>SUMIFS(техфайл!$H$7:$H$4325,техфайл!$D$7:$D$4325,F1534,техфайл!$E$7:$E$4325,G1534,техфайл!$F$7:$F$4325,H1534,техфайл!$G$7:$G$4325,L1534,техфайл!$A$7:$A$4325,A1534,техфайл!$K$7:$K$4325,M1534)</f>
        <v>0</v>
      </c>
      <c r="O1534" s="43"/>
      <c r="P1534" s="56" t="str">
        <f t="shared" ref="P1534" si="145">E1534&amp;F1534&amp;SUBSTITUTE(G1534," ","")&amp;H1534</f>
        <v>90607021400023220244</v>
      </c>
    </row>
    <row r="1535" spans="1:20" hidden="1" x14ac:dyDescent="0.3">
      <c r="A1535" s="82">
        <v>23129268</v>
      </c>
      <c r="B1535" s="191"/>
      <c r="C1535" s="191"/>
      <c r="D1535" s="191"/>
      <c r="E1535" s="44">
        <v>906</v>
      </c>
      <c r="F1535" s="44" t="s">
        <v>145</v>
      </c>
      <c r="G1535" s="62" t="s">
        <v>684</v>
      </c>
      <c r="H1535" s="56">
        <v>244</v>
      </c>
      <c r="I1535" s="56"/>
      <c r="J1535" s="57">
        <f>SUMIFS(техфайл!$H$7:$H$4325,техфайл!$D$7:$D$4325,F1535,техфайл!$E$7:$E$4325,G1535,техфайл!$F$7:$F$4325,H1535,техфайл!$A$7:$A$4325,A1535)</f>
        <v>0</v>
      </c>
      <c r="K1535" s="57"/>
      <c r="L1535" s="56">
        <v>342</v>
      </c>
      <c r="M1535" s="89">
        <v>2230</v>
      </c>
      <c r="N1535" s="57">
        <f>SUMIFS(техфайл!$H$7:$H$4325,техфайл!$D$7:$D$4325,F1535,техфайл!$E$7:$E$4325,G1535,техфайл!$F$7:$F$4325,H1535,техфайл!$G$7:$G$4325,L1535,техфайл!$A$7:$A$4325,A1535,техфайл!$K$7:$K$4325,M1535)</f>
        <v>0</v>
      </c>
      <c r="O1535" s="43"/>
      <c r="P1535" s="56" t="str">
        <f t="shared" si="143"/>
        <v>906070214000R3040244</v>
      </c>
    </row>
    <row r="1536" spans="1:20" hidden="1" x14ac:dyDescent="0.3">
      <c r="A1536" s="82">
        <v>23129268</v>
      </c>
      <c r="B1536" s="191"/>
      <c r="C1536" s="191"/>
      <c r="D1536" s="191"/>
      <c r="E1536" s="44">
        <v>906</v>
      </c>
      <c r="F1536" s="44" t="s">
        <v>145</v>
      </c>
      <c r="G1536" s="62">
        <v>1400023220</v>
      </c>
      <c r="H1536" s="56">
        <v>244</v>
      </c>
      <c r="I1536" s="56"/>
      <c r="J1536" s="57"/>
      <c r="K1536" s="57"/>
      <c r="L1536" s="56">
        <v>344</v>
      </c>
      <c r="M1536" s="89" t="s">
        <v>136</v>
      </c>
      <c r="N1536" s="57">
        <f>SUMIFS(техфайл!$H$7:$H$4325,техфайл!$D$7:$D$4325,F1536,техфайл!$E$7:$E$4325,G1536,техфайл!$F$7:$F$4325,H1536,техфайл!$G$7:$G$4325,L1536,техфайл!$A$7:$A$4325,A1536,техфайл!$K$7:$K$4325,M1536)</f>
        <v>0</v>
      </c>
      <c r="O1536" s="43"/>
      <c r="P1536" s="56" t="str">
        <f t="shared" si="143"/>
        <v>90607021400023220244</v>
      </c>
    </row>
    <row r="1537" spans="1:20" hidden="1" x14ac:dyDescent="0.3">
      <c r="A1537" s="82">
        <v>23129268</v>
      </c>
      <c r="B1537" s="191"/>
      <c r="C1537" s="191"/>
      <c r="D1537" s="191"/>
      <c r="E1537" s="44">
        <v>906</v>
      </c>
      <c r="F1537" s="44" t="s">
        <v>145</v>
      </c>
      <c r="G1537" s="62">
        <v>1400023220</v>
      </c>
      <c r="H1537" s="56">
        <v>244</v>
      </c>
      <c r="I1537" s="56"/>
      <c r="J1537" s="57"/>
      <c r="K1537" s="57"/>
      <c r="L1537" s="56">
        <v>346</v>
      </c>
      <c r="M1537" s="89" t="s">
        <v>136</v>
      </c>
      <c r="N1537" s="57">
        <f>SUMIFS(техфайл!$H$7:$H$4325,техфайл!$D$7:$D$4325,F1537,техфайл!$E$7:$E$4325,G1537,техфайл!$F$7:$F$4325,H1537,техфайл!$G$7:$G$4325,L1537,техфайл!$A$7:$A$4325,A1537,техфайл!$K$7:$K$4325,M1537)</f>
        <v>0</v>
      </c>
      <c r="O1537" s="43"/>
      <c r="P1537" s="56" t="str">
        <f t="shared" si="143"/>
        <v>90607021400023220244</v>
      </c>
    </row>
    <row r="1538" spans="1:20" hidden="1" x14ac:dyDescent="0.3">
      <c r="A1538" s="82">
        <v>23129268</v>
      </c>
      <c r="B1538" s="191"/>
      <c r="C1538" s="191"/>
      <c r="D1538" s="191"/>
      <c r="E1538" s="44">
        <v>906</v>
      </c>
      <c r="F1538" s="44" t="s">
        <v>145</v>
      </c>
      <c r="G1538" s="62">
        <v>1400023220</v>
      </c>
      <c r="H1538" s="56">
        <v>851</v>
      </c>
      <c r="I1538" s="56"/>
      <c r="J1538" s="57">
        <f>SUMIFS(техфайл!$H$7:$H$4325,техфайл!$D$7:$D$4325,F1538,техфайл!$E$7:$E$4325,G1538,техфайл!$F$7:$F$4325,H1538,техфайл!$A$7:$A$4325,A1538)</f>
        <v>0</v>
      </c>
      <c r="K1538" s="57"/>
      <c r="L1538" s="56">
        <v>291</v>
      </c>
      <c r="M1538" s="89" t="s">
        <v>138</v>
      </c>
      <c r="N1538" s="57">
        <f>SUMIFS(техфайл!$H$7:$H$4325,техфайл!$D$7:$D$4325,F1538,техфайл!$E$7:$E$4325,G1538,техфайл!$F$7:$F$4325,H1538,техфайл!$G$7:$G$4325,L1538,техфайл!$A$7:$A$4325,A1538,техфайл!$K$7:$K$4325,M1538)</f>
        <v>0</v>
      </c>
      <c r="O1538" s="43"/>
      <c r="P1538" s="56" t="str">
        <f t="shared" si="143"/>
        <v>90607021400023220851</v>
      </c>
    </row>
    <row r="1539" spans="1:20" hidden="1" x14ac:dyDescent="0.3">
      <c r="A1539" s="82">
        <v>23129268</v>
      </c>
      <c r="B1539" s="191"/>
      <c r="C1539" s="191"/>
      <c r="D1539" s="191"/>
      <c r="E1539" s="44">
        <v>906</v>
      </c>
      <c r="F1539" s="44" t="s">
        <v>174</v>
      </c>
      <c r="G1539" s="62">
        <v>1400005000</v>
      </c>
      <c r="H1539" s="56">
        <v>112</v>
      </c>
      <c r="I1539" s="56"/>
      <c r="J1539" s="57">
        <f>SUMIFS(техфайл!$H$7:$H$4325,техфайл!$D$7:$D$4325,F1539,техфайл!$E$7:$E$4325,G1539,техфайл!$F$7:$F$4325,H1539,техфайл!$A$7:$A$4325,A1539)</f>
        <v>0</v>
      </c>
      <c r="K1539" s="57"/>
      <c r="L1539" s="56">
        <v>212</v>
      </c>
      <c r="M1539" s="89" t="s">
        <v>175</v>
      </c>
      <c r="N1539" s="57">
        <f>SUMIFS(техфайл!$H$7:$H$4325,техфайл!$D$7:$D$4325,F1539,техфайл!$E$7:$E$4325,G1539,техфайл!$F$7:$F$4325,H1539,техфайл!$G$7:$G$4325,L1539,техфайл!$A$7:$A$4325,A1539,техфайл!$K$7:$K$4325,M1539)</f>
        <v>0</v>
      </c>
      <c r="O1539" s="43"/>
      <c r="P1539" s="56" t="str">
        <f t="shared" si="143"/>
        <v>90607051400005000112</v>
      </c>
    </row>
    <row r="1540" spans="1:20" hidden="1" x14ac:dyDescent="0.3">
      <c r="A1540" s="82">
        <v>23129268</v>
      </c>
      <c r="B1540" s="192"/>
      <c r="C1540" s="192"/>
      <c r="D1540" s="192"/>
      <c r="E1540" s="44">
        <v>906</v>
      </c>
      <c r="F1540" s="44" t="s">
        <v>174</v>
      </c>
      <c r="G1540" s="62">
        <v>1400005000</v>
      </c>
      <c r="H1540" s="56">
        <v>244</v>
      </c>
      <c r="I1540" s="56"/>
      <c r="J1540" s="57">
        <f>SUMIFS(техфайл!$H$7:$H$4325,техфайл!$D$7:$D$4325,F1540,техфайл!$E$7:$E$4325,G1540,техфайл!$F$7:$F$4325,H1540,техфайл!$A$7:$A$4325,A1540)</f>
        <v>0</v>
      </c>
      <c r="K1540" s="57"/>
      <c r="L1540" s="56">
        <v>226</v>
      </c>
      <c r="M1540" s="89" t="s">
        <v>175</v>
      </c>
      <c r="N1540" s="57">
        <f>SUMIFS(техфайл!$H$7:$H$4325,техфайл!$D$7:$D$4325,F1540,техфайл!$E$7:$E$4325,G1540,техфайл!$F$7:$F$4325,H1540,техфайл!$G$7:$G$4325,L1540,техфайл!$A$7:$A$4325,A1540,техфайл!$K$7:$K$4325,M1540)</f>
        <v>0</v>
      </c>
      <c r="O1540" s="43"/>
      <c r="P1540" s="56" t="str">
        <f t="shared" si="143"/>
        <v>90607051400005000244</v>
      </c>
    </row>
    <row r="1541" spans="1:20" ht="18.75" customHeight="1" x14ac:dyDescent="0.3">
      <c r="A1541" s="82">
        <v>23183931</v>
      </c>
      <c r="B1541" s="190" t="s">
        <v>663</v>
      </c>
      <c r="C1541" s="190">
        <v>686</v>
      </c>
      <c r="D1541" s="190" t="str">
        <f>VLOOKUP($A1541, Учреждения!$B$4:$F$292, 3, FALSE)</f>
        <v xml:space="preserve"> ГБОУ "ШКОЛА № 50 Г.О. ГОРЛОВКА"</v>
      </c>
      <c r="E1541" s="81" t="s">
        <v>140</v>
      </c>
      <c r="F1541" s="81" t="s">
        <v>140</v>
      </c>
      <c r="G1541" s="81" t="s">
        <v>140</v>
      </c>
      <c r="H1541" s="81" t="s">
        <v>140</v>
      </c>
      <c r="I1541" s="81" t="s">
        <v>140</v>
      </c>
      <c r="J1541" s="81" t="s">
        <v>140</v>
      </c>
      <c r="K1541" s="80">
        <f>SUM(J1542:J1561)</f>
        <v>138570</v>
      </c>
      <c r="L1541" s="56"/>
      <c r="M1541" s="89"/>
      <c r="N1541" s="57"/>
      <c r="O1541" s="43"/>
      <c r="P1541" s="85"/>
    </row>
    <row r="1542" spans="1:20" ht="18.75" hidden="1" customHeight="1" x14ac:dyDescent="0.3">
      <c r="A1542" s="82">
        <v>23183931</v>
      </c>
      <c r="B1542" s="191"/>
      <c r="C1542" s="191"/>
      <c r="D1542" s="191"/>
      <c r="E1542" s="44">
        <v>906</v>
      </c>
      <c r="F1542" s="44" t="s">
        <v>145</v>
      </c>
      <c r="G1542" s="62">
        <v>1400023220</v>
      </c>
      <c r="H1542" s="56">
        <v>612</v>
      </c>
      <c r="I1542" s="56"/>
      <c r="J1542" s="57">
        <f>SUMIFS(техфайл!$H$7:$H$4325,техфайл!$D$7:$D$4325,F1542,техфайл!$E$7:$E$4325,G1542,техфайл!$F$7:$F$4325,H1542,техфайл!$A$7:$A$4325,A1542)</f>
        <v>0</v>
      </c>
      <c r="K1542" s="57"/>
      <c r="L1542" s="56">
        <v>211</v>
      </c>
      <c r="M1542" s="89" t="s">
        <v>172</v>
      </c>
      <c r="N1542" s="57">
        <f>SUMIFS(техфайл!$H$7:$H$4325,техфайл!$D$7:$D$4325,F1542,техфайл!$E$7:$E$4325,G1542,техфайл!$F$7:$F$4325,H1542,техфайл!$G$7:$G$4325,L1542,техфайл!$A$7:$A$4325,A1542,техфайл!$K$7:$K$4325,M1542)+SUMIFS(техфайл!$H$7:$H$4325,техфайл!$D$7:$D$4325,F1542,техфайл!$E$7:$E$4325,G1542,техфайл!$F$7:$F$4325,H1542,техфайл!$G$7:$G$4325,266,техфайл!$A$7:$A$4325,A1542,техфайл!$K$7:$K$4325,M1542)</f>
        <v>0</v>
      </c>
      <c r="O1542" s="43"/>
      <c r="P1542" s="56" t="str">
        <f t="shared" ref="P1542:P1561" si="146">E1542&amp;F1542&amp;SUBSTITUTE(G1542," ","")&amp;H1542</f>
        <v>90607021400023220612</v>
      </c>
    </row>
    <row r="1543" spans="1:20" x14ac:dyDescent="0.3">
      <c r="A1543" s="82">
        <v>23183931</v>
      </c>
      <c r="B1543" s="191"/>
      <c r="C1543" s="191"/>
      <c r="D1543" s="191"/>
      <c r="E1543" s="44">
        <v>906</v>
      </c>
      <c r="F1543" s="44" t="s">
        <v>145</v>
      </c>
      <c r="G1543" s="62" t="s">
        <v>684</v>
      </c>
      <c r="H1543" s="56">
        <v>612</v>
      </c>
      <c r="I1543" s="56"/>
      <c r="J1543" s="57">
        <f>SUMIFS(техфайл!$H$7:$H$4325,техфайл!$D$7:$D$4325,F1543,техфайл!$E$7:$E$4325,G1543,техфайл!$F$7:$F$4325,H1543,техфайл!$A$7:$A$4325,A1543)</f>
        <v>138570</v>
      </c>
      <c r="K1543" s="57"/>
      <c r="L1543" s="56">
        <v>213</v>
      </c>
      <c r="M1543" s="89" t="s">
        <v>173</v>
      </c>
      <c r="N1543" s="57">
        <f>SUMIFS(техфайл!$H$7:$H$4325,техфайл!$D$7:$D$4325,F1543,техфайл!$E$7:$E$4325,G1543,техфайл!$F$7:$F$4325,H1543,техфайл!$G$7:$G$4325,L1543,техфайл!$A$7:$A$4325,A1543,техфайл!$K$7:$K$4325,M1543)</f>
        <v>0</v>
      </c>
      <c r="O1543" s="43"/>
      <c r="P1543" s="56" t="str">
        <f t="shared" si="146"/>
        <v>906070214000R3040612</v>
      </c>
      <c r="T1543" s="85" t="s">
        <v>696</v>
      </c>
    </row>
    <row r="1544" spans="1:20" ht="18.75" hidden="1" customHeight="1" x14ac:dyDescent="0.3">
      <c r="A1544" s="82">
        <v>23183931</v>
      </c>
      <c r="B1544" s="191"/>
      <c r="C1544" s="191"/>
      <c r="D1544" s="191"/>
      <c r="E1544" s="44">
        <v>906</v>
      </c>
      <c r="F1544" s="44" t="s">
        <v>145</v>
      </c>
      <c r="G1544" s="62" t="s">
        <v>683</v>
      </c>
      <c r="H1544" s="56">
        <v>612</v>
      </c>
      <c r="I1544" s="56"/>
      <c r="J1544" s="57">
        <f>SUMIFS(техфайл!$H$7:$H$4325,техфайл!$D$7:$D$4325,F1544,техфайл!$E$7:$E$4325,G1544,техфайл!$F$7:$F$4325,H1544,техфайл!$A$7:$A$4325,A1544)</f>
        <v>0</v>
      </c>
      <c r="K1544" s="57"/>
      <c r="L1544" s="56">
        <v>211</v>
      </c>
      <c r="M1544" s="89" t="s">
        <v>172</v>
      </c>
      <c r="N1544" s="57">
        <f>SUMIFS(техфайл!$H$7:$H$4325,техфайл!$D$7:$D$4325,F1544,техфайл!$E$7:$E$4325,G1544,техфайл!$F$7:$F$4325,H1544,техфайл!$G$7:$G$4325,L1544,техфайл!$A$7:$A$4325,A1544,техфайл!$K$7:$K$4325,M1544)+SUMIFS(техфайл!$H$7:$H$4325,техфайл!$D$7:$D$4325,F1544,техфайл!$E$7:$E$4325,G1544,техфайл!$F$7:$F$4325,H1544,техфайл!$G$7:$G$4325,266,техфайл!$A$7:$A$4325,A1544,техфайл!$K$7:$K$4325,M1544)</f>
        <v>0</v>
      </c>
      <c r="O1544" s="43"/>
      <c r="P1544" s="56" t="str">
        <f t="shared" ref="P1544:P1545" si="147">E1544&amp;F1544&amp;SUBSTITUTE(G1544," ","")&amp;H1544</f>
        <v>906070214000R3030612</v>
      </c>
    </row>
    <row r="1545" spans="1:20" hidden="1" x14ac:dyDescent="0.3">
      <c r="A1545" s="82">
        <v>23183931</v>
      </c>
      <c r="B1545" s="191"/>
      <c r="C1545" s="191"/>
      <c r="D1545" s="191"/>
      <c r="E1545" s="44">
        <v>906</v>
      </c>
      <c r="F1545" s="44" t="s">
        <v>145</v>
      </c>
      <c r="G1545" s="62" t="s">
        <v>683</v>
      </c>
      <c r="H1545" s="56"/>
      <c r="I1545" s="56"/>
      <c r="J1545" s="57">
        <f>SUMIFS(техфайл!$H$7:$H$4325,техфайл!$D$7:$D$4325,F1545,техфайл!$E$7:$E$4325,G1545,техфайл!$F$7:$F$4325,H1545,техфайл!$A$7:$A$4325,A1545)</f>
        <v>0</v>
      </c>
      <c r="K1545" s="57"/>
      <c r="L1545" s="56">
        <v>213</v>
      </c>
      <c r="M1545" s="89" t="s">
        <v>173</v>
      </c>
      <c r="N1545" s="57">
        <f>SUMIFS(техфайл!$H$7:$H$4325,техфайл!$D$7:$D$4325,F1545,техфайл!$E$7:$E$4325,G1545,техфайл!$F$7:$F$4325,H1545,техфайл!$G$7:$G$4325,L1545,техфайл!$A$7:$A$4325,A1545,техфайл!$K$7:$K$4325,M1545)</f>
        <v>0</v>
      </c>
      <c r="O1545" s="43"/>
      <c r="P1545" s="56" t="str">
        <f t="shared" si="147"/>
        <v>906070214000R3030</v>
      </c>
    </row>
    <row r="1546" spans="1:20" hidden="1" x14ac:dyDescent="0.3">
      <c r="A1546" s="82">
        <v>23183931</v>
      </c>
      <c r="B1546" s="191"/>
      <c r="C1546" s="191"/>
      <c r="D1546" s="191"/>
      <c r="E1546" s="44">
        <v>906</v>
      </c>
      <c r="F1546" s="44" t="s">
        <v>145</v>
      </c>
      <c r="G1546" s="62" t="s">
        <v>685</v>
      </c>
      <c r="H1546" s="56">
        <v>612</v>
      </c>
      <c r="I1546" s="56"/>
      <c r="J1546" s="57">
        <f>SUMIFS(техфайл!$H$7:$H$4325,техфайл!$D$7:$D$4325,F1546,техфайл!$E$7:$E$4325,G1546,техфайл!$F$7:$F$4325,H1546,техфайл!$A$7:$A$4325,A1546)</f>
        <v>0</v>
      </c>
      <c r="K1546" s="57"/>
      <c r="L1546" s="56">
        <v>221</v>
      </c>
      <c r="M1546" s="89" t="s">
        <v>131</v>
      </c>
      <c r="N1546" s="57">
        <f>SUMIFS(техфайл!$H$7:$H$4325,техфайл!$D$7:$D$4325,F1546,техфайл!$E$7:$E$4325,G1546,техфайл!$F$7:$F$4325,H1546,техфайл!$G$7:$G$4325,L1546,техфайл!$A$7:$A$4325,A1546,техфайл!$K$7:$K$4325,M1546)</f>
        <v>0</v>
      </c>
      <c r="O1546" s="43"/>
      <c r="P1546" s="56" t="str">
        <f t="shared" si="146"/>
        <v>906070214000R0500612</v>
      </c>
    </row>
    <row r="1547" spans="1:20" hidden="1" x14ac:dyDescent="0.3">
      <c r="A1547" s="82">
        <v>23183931</v>
      </c>
      <c r="B1547" s="191"/>
      <c r="C1547" s="191"/>
      <c r="D1547" s="191"/>
      <c r="E1547" s="44">
        <v>906</v>
      </c>
      <c r="F1547" s="44" t="s">
        <v>145</v>
      </c>
      <c r="G1547" s="62" t="s">
        <v>685</v>
      </c>
      <c r="H1547" s="56"/>
      <c r="I1547" s="56"/>
      <c r="J1547" s="57">
        <f>SUMIFS(техфайл!$H$7:$H$4325,техфайл!$D$7:$D$4325,F1547,техфайл!$E$7:$E$4325,G1547,техфайл!$F$7:$F$4325,H1547,техфайл!$A$7:$A$4325,A1547)</f>
        <v>0</v>
      </c>
      <c r="K1547" s="57"/>
      <c r="L1547" s="56">
        <v>223</v>
      </c>
      <c r="M1547" s="89" t="s">
        <v>132</v>
      </c>
      <c r="N1547" s="57">
        <f>SUMIFS(техфайл!$H$7:$H$4325,техфайл!$D$7:$D$4325,F1547,техфайл!$E$7:$E$4325,G1547,техфайл!$F$7:$F$4325,H1547,техфайл!$G$7:$G$4325,L1547,техфайл!$A$7:$A$4325,A1547,техфайл!$K$7:$K$4325,M1547)</f>
        <v>0</v>
      </c>
      <c r="O1547" s="43"/>
      <c r="P1547" s="56" t="str">
        <f t="shared" si="146"/>
        <v>906070214000R0500</v>
      </c>
    </row>
    <row r="1548" spans="1:20" hidden="1" x14ac:dyDescent="0.3">
      <c r="A1548" s="82">
        <v>23183931</v>
      </c>
      <c r="B1548" s="191"/>
      <c r="C1548" s="191"/>
      <c r="D1548" s="191"/>
      <c r="E1548" s="44">
        <v>906</v>
      </c>
      <c r="F1548" s="44" t="s">
        <v>145</v>
      </c>
      <c r="G1548" s="62">
        <v>1400023220</v>
      </c>
      <c r="H1548" s="56">
        <v>244</v>
      </c>
      <c r="I1548" s="56"/>
      <c r="J1548" s="57"/>
      <c r="K1548" s="57"/>
      <c r="L1548" s="56">
        <v>223</v>
      </c>
      <c r="M1548" s="89" t="s">
        <v>133</v>
      </c>
      <c r="N1548" s="57">
        <f>SUMIFS(техфайл!$H$7:$H$4325,техфайл!$D$7:$D$4325,F1548,техфайл!$E$7:$E$4325,G1548,техфайл!$F$7:$F$4325,H1548,техфайл!$G$7:$G$4325,L1548,техфайл!$A$7:$A$4325,A1548,техфайл!$K$7:$K$4325,M1548)</f>
        <v>0</v>
      </c>
      <c r="O1548" s="43"/>
      <c r="P1548" s="56" t="str">
        <f t="shared" si="146"/>
        <v>90607021400023220244</v>
      </c>
    </row>
    <row r="1549" spans="1:20" hidden="1" x14ac:dyDescent="0.3">
      <c r="A1549" s="82">
        <v>23183931</v>
      </c>
      <c r="B1549" s="191"/>
      <c r="C1549" s="191"/>
      <c r="D1549" s="191"/>
      <c r="E1549" s="44">
        <v>906</v>
      </c>
      <c r="F1549" s="44" t="s">
        <v>145</v>
      </c>
      <c r="G1549" s="62">
        <v>1400023220</v>
      </c>
      <c r="H1549" s="56">
        <v>247</v>
      </c>
      <c r="I1549" s="56"/>
      <c r="J1549" s="57"/>
      <c r="K1549" s="57"/>
      <c r="L1549" s="56">
        <v>223</v>
      </c>
      <c r="M1549" s="89" t="s">
        <v>134</v>
      </c>
      <c r="N1549" s="57">
        <f>SUMIFS(техфайл!$H$7:$H$4325,техфайл!$D$7:$D$4325,F1549,техфайл!$E$7:$E$4325,G1549,техфайл!$F$7:$F$4325,H1549,техфайл!$G$7:$G$4325,L1549,техфайл!$A$7:$A$4325,A1549,техфайл!$K$7:$K$4325,M1549)</f>
        <v>0</v>
      </c>
      <c r="O1549" s="43"/>
      <c r="P1549" s="56" t="str">
        <f t="shared" si="146"/>
        <v>90607021400023220247</v>
      </c>
    </row>
    <row r="1550" spans="1:20" hidden="1" x14ac:dyDescent="0.3">
      <c r="A1550" s="82">
        <v>23183931</v>
      </c>
      <c r="B1550" s="191"/>
      <c r="C1550" s="191"/>
      <c r="D1550" s="191"/>
      <c r="E1550" s="44">
        <v>906</v>
      </c>
      <c r="F1550" s="44" t="s">
        <v>145</v>
      </c>
      <c r="G1550" s="62">
        <v>1400023220</v>
      </c>
      <c r="H1550" s="56">
        <v>247</v>
      </c>
      <c r="I1550" s="56"/>
      <c r="J1550" s="57"/>
      <c r="K1550" s="57"/>
      <c r="L1550" s="56">
        <v>223</v>
      </c>
      <c r="M1550" s="89" t="s">
        <v>135</v>
      </c>
      <c r="N1550" s="57">
        <f>SUMIFS(техфайл!$H$7:$H$4325,техфайл!$D$7:$D$4325,F1550,техфайл!$E$7:$E$4325,G1550,техфайл!$F$7:$F$4325,H1550,техфайл!$G$7:$G$4325,L1550,техфайл!$A$7:$A$4325,A1550,техфайл!$K$7:$K$4325,M1550)</f>
        <v>0</v>
      </c>
      <c r="O1550" s="43"/>
      <c r="P1550" s="56" t="str">
        <f t="shared" si="146"/>
        <v>90607021400023220247</v>
      </c>
    </row>
    <row r="1551" spans="1:20" hidden="1" x14ac:dyDescent="0.3">
      <c r="A1551" s="82">
        <v>23183931</v>
      </c>
      <c r="B1551" s="191"/>
      <c r="C1551" s="191"/>
      <c r="D1551" s="191"/>
      <c r="E1551" s="44">
        <v>906</v>
      </c>
      <c r="F1551" s="44" t="s">
        <v>145</v>
      </c>
      <c r="G1551" s="62">
        <v>1400023220</v>
      </c>
      <c r="H1551" s="56">
        <v>244</v>
      </c>
      <c r="I1551" s="56"/>
      <c r="J1551" s="57"/>
      <c r="K1551" s="57"/>
      <c r="L1551" s="56">
        <v>225</v>
      </c>
      <c r="M1551" s="89" t="s">
        <v>131</v>
      </c>
      <c r="N1551" s="57">
        <f>SUMIFS(техфайл!$H$7:$H$4325,техфайл!$D$7:$D$4325,F1551,техфайл!$E$7:$E$4325,G1551,техфайл!$F$7:$F$4325,H1551,техфайл!$G$7:$G$4325,L1551,техфайл!$A$7:$A$4325,A1551,техфайл!$K$7:$K$4325,M1551)</f>
        <v>0</v>
      </c>
      <c r="O1551" s="43"/>
      <c r="P1551" s="56" t="str">
        <f t="shared" si="146"/>
        <v>90607021400023220244</v>
      </c>
    </row>
    <row r="1552" spans="1:20" hidden="1" x14ac:dyDescent="0.3">
      <c r="A1552" s="82">
        <v>23183931</v>
      </c>
      <c r="B1552" s="191"/>
      <c r="C1552" s="191"/>
      <c r="D1552" s="191"/>
      <c r="E1552" s="44">
        <v>906</v>
      </c>
      <c r="F1552" s="44" t="s">
        <v>145</v>
      </c>
      <c r="G1552" s="62">
        <v>1400023220</v>
      </c>
      <c r="H1552" s="56">
        <v>244</v>
      </c>
      <c r="I1552" s="56"/>
      <c r="J1552" s="57"/>
      <c r="K1552" s="57"/>
      <c r="L1552" s="56">
        <v>226</v>
      </c>
      <c r="M1552" s="89" t="s">
        <v>137</v>
      </c>
      <c r="N1552" s="57">
        <f>SUMIFS(техфайл!$H$7:$H$4325,техфайл!$D$7:$D$4325,F1552,техфайл!$E$7:$E$4325,G1552,техфайл!$F$7:$F$4325,H1552,техфайл!$G$7:$G$4325,L1552,техфайл!$A$7:$A$4325,A1552,техфайл!$K$7:$K$4325,M1552)</f>
        <v>0</v>
      </c>
      <c r="O1552" s="43"/>
      <c r="P1552" s="56" t="str">
        <f t="shared" si="146"/>
        <v>90607021400023220244</v>
      </c>
    </row>
    <row r="1553" spans="1:20" hidden="1" x14ac:dyDescent="0.3">
      <c r="A1553" s="82">
        <v>23183931</v>
      </c>
      <c r="B1553" s="191"/>
      <c r="C1553" s="191"/>
      <c r="D1553" s="191"/>
      <c r="E1553" s="44">
        <v>906</v>
      </c>
      <c r="F1553" s="44" t="s">
        <v>145</v>
      </c>
      <c r="G1553" s="62">
        <v>1400023220</v>
      </c>
      <c r="H1553" s="56">
        <v>244</v>
      </c>
      <c r="I1553" s="56"/>
      <c r="J1553" s="57"/>
      <c r="K1553" s="57"/>
      <c r="L1553" s="56">
        <v>226</v>
      </c>
      <c r="M1553" s="89" t="s">
        <v>131</v>
      </c>
      <c r="N1553" s="57">
        <f>SUMIFS(техфайл!$H$7:$H$4325,техфайл!$D$7:$D$4325,F1553,техфайл!$E$7:$E$4325,G1553,техфайл!$F$7:$F$4325,H1553,техфайл!$G$7:$G$4325,L1553,техфайл!$A$7:$A$4325,A1553,техфайл!$K$7:$K$4325,M1553)</f>
        <v>0</v>
      </c>
      <c r="O1553" s="43"/>
      <c r="P1553" s="56" t="str">
        <f t="shared" si="146"/>
        <v>90607021400023220244</v>
      </c>
    </row>
    <row r="1554" spans="1:20" hidden="1" x14ac:dyDescent="0.3">
      <c r="A1554" s="82">
        <v>23183931</v>
      </c>
      <c r="B1554" s="191"/>
      <c r="C1554" s="191"/>
      <c r="D1554" s="191"/>
      <c r="E1554" s="44">
        <v>906</v>
      </c>
      <c r="F1554" s="44" t="s">
        <v>145</v>
      </c>
      <c r="G1554" s="62">
        <v>1400023220</v>
      </c>
      <c r="H1554" s="56">
        <v>244</v>
      </c>
      <c r="I1554" s="56"/>
      <c r="J1554" s="57"/>
      <c r="K1554" s="57"/>
      <c r="L1554" s="56">
        <v>310</v>
      </c>
      <c r="M1554" s="89" t="s">
        <v>136</v>
      </c>
      <c r="N1554" s="57">
        <f>SUMIFS(техфайл!$H$7:$H$4325,техфайл!$D$7:$D$4325,F1554,техфайл!$E$7:$E$4325,G1554,техфайл!$F$7:$F$4325,H1554,техфайл!$G$7:$G$4325,L1554,техфайл!$A$7:$A$4325,A1554,техфайл!$K$7:$K$4325,M1554)</f>
        <v>0</v>
      </c>
      <c r="O1554" s="43"/>
      <c r="P1554" s="56" t="str">
        <f t="shared" si="146"/>
        <v>90607021400023220244</v>
      </c>
    </row>
    <row r="1555" spans="1:20" hidden="1" x14ac:dyDescent="0.3">
      <c r="A1555" s="82">
        <v>23183931</v>
      </c>
      <c r="B1555" s="191"/>
      <c r="C1555" s="191"/>
      <c r="D1555" s="191"/>
      <c r="E1555" s="44">
        <v>906</v>
      </c>
      <c r="F1555" s="44" t="s">
        <v>145</v>
      </c>
      <c r="G1555" s="62">
        <v>1400023220</v>
      </c>
      <c r="H1555" s="56">
        <v>244</v>
      </c>
      <c r="I1555" s="56"/>
      <c r="J1555" s="57"/>
      <c r="K1555" s="57"/>
      <c r="L1555" s="56">
        <v>342</v>
      </c>
      <c r="M1555" s="89">
        <v>2230</v>
      </c>
      <c r="N1555" s="57">
        <f>SUMIFS(техфайл!$H$7:$H$4325,техфайл!$D$7:$D$4325,F1555,техфайл!$E$7:$E$4325,G1555,техфайл!$F$7:$F$4325,H1555,техфайл!$G$7:$G$4325,L1555,техфайл!$A$7:$A$4325,A1555,техфайл!$K$7:$K$4325,M1555)</f>
        <v>0</v>
      </c>
      <c r="O1555" s="43"/>
      <c r="P1555" s="56" t="str">
        <f t="shared" ref="P1555" si="148">E1555&amp;F1555&amp;SUBSTITUTE(G1555," ","")&amp;H1555</f>
        <v>90607021400023220244</v>
      </c>
    </row>
    <row r="1556" spans="1:20" hidden="1" x14ac:dyDescent="0.3">
      <c r="A1556" s="82">
        <v>23183931</v>
      </c>
      <c r="B1556" s="191"/>
      <c r="C1556" s="191"/>
      <c r="D1556" s="191"/>
      <c r="E1556" s="44">
        <v>906</v>
      </c>
      <c r="F1556" s="44" t="s">
        <v>145</v>
      </c>
      <c r="G1556" s="62" t="s">
        <v>684</v>
      </c>
      <c r="H1556" s="56">
        <v>244</v>
      </c>
      <c r="I1556" s="56"/>
      <c r="J1556" s="57">
        <f>SUMIFS(техфайл!$H$7:$H$4325,техфайл!$D$7:$D$4325,F1556,техфайл!$E$7:$E$4325,G1556,техфайл!$F$7:$F$4325,H1556,техфайл!$A$7:$A$4325,A1556)</f>
        <v>0</v>
      </c>
      <c r="K1556" s="57"/>
      <c r="L1556" s="56">
        <v>342</v>
      </c>
      <c r="M1556" s="89">
        <v>2230</v>
      </c>
      <c r="N1556" s="57">
        <f>SUMIFS(техфайл!$H$7:$H$4325,техфайл!$D$7:$D$4325,F1556,техфайл!$E$7:$E$4325,G1556,техфайл!$F$7:$F$4325,H1556,техфайл!$G$7:$G$4325,L1556,техфайл!$A$7:$A$4325,A1556,техфайл!$K$7:$K$4325,M1556)</f>
        <v>0</v>
      </c>
      <c r="O1556" s="43"/>
      <c r="P1556" s="56" t="str">
        <f t="shared" si="146"/>
        <v>906070214000R3040244</v>
      </c>
    </row>
    <row r="1557" spans="1:20" hidden="1" x14ac:dyDescent="0.3">
      <c r="A1557" s="82">
        <v>23183931</v>
      </c>
      <c r="B1557" s="191"/>
      <c r="C1557" s="191"/>
      <c r="D1557" s="191"/>
      <c r="E1557" s="44">
        <v>906</v>
      </c>
      <c r="F1557" s="44" t="s">
        <v>145</v>
      </c>
      <c r="G1557" s="62">
        <v>1400023220</v>
      </c>
      <c r="H1557" s="56">
        <v>244</v>
      </c>
      <c r="I1557" s="56"/>
      <c r="J1557" s="57"/>
      <c r="K1557" s="57"/>
      <c r="L1557" s="56">
        <v>344</v>
      </c>
      <c r="M1557" s="89" t="s">
        <v>136</v>
      </c>
      <c r="N1557" s="57">
        <f>SUMIFS(техфайл!$H$7:$H$4325,техфайл!$D$7:$D$4325,F1557,техфайл!$E$7:$E$4325,G1557,техфайл!$F$7:$F$4325,H1557,техфайл!$G$7:$G$4325,L1557,техфайл!$A$7:$A$4325,A1557,техфайл!$K$7:$K$4325,M1557)</f>
        <v>0</v>
      </c>
      <c r="O1557" s="43"/>
      <c r="P1557" s="56" t="str">
        <f t="shared" si="146"/>
        <v>90607021400023220244</v>
      </c>
    </row>
    <row r="1558" spans="1:20" hidden="1" x14ac:dyDescent="0.3">
      <c r="A1558" s="82">
        <v>23183931</v>
      </c>
      <c r="B1558" s="191"/>
      <c r="C1558" s="191"/>
      <c r="D1558" s="191"/>
      <c r="E1558" s="44">
        <v>906</v>
      </c>
      <c r="F1558" s="44" t="s">
        <v>145</v>
      </c>
      <c r="G1558" s="62">
        <v>1400023220</v>
      </c>
      <c r="H1558" s="56">
        <v>244</v>
      </c>
      <c r="I1558" s="56"/>
      <c r="J1558" s="57"/>
      <c r="K1558" s="57"/>
      <c r="L1558" s="56">
        <v>346</v>
      </c>
      <c r="M1558" s="89" t="s">
        <v>136</v>
      </c>
      <c r="N1558" s="57">
        <f>SUMIFS(техфайл!$H$7:$H$4325,техфайл!$D$7:$D$4325,F1558,техфайл!$E$7:$E$4325,G1558,техфайл!$F$7:$F$4325,H1558,техфайл!$G$7:$G$4325,L1558,техфайл!$A$7:$A$4325,A1558,техфайл!$K$7:$K$4325,M1558)</f>
        <v>0</v>
      </c>
      <c r="O1558" s="43"/>
      <c r="P1558" s="56" t="str">
        <f t="shared" si="146"/>
        <v>90607021400023220244</v>
      </c>
    </row>
    <row r="1559" spans="1:20" hidden="1" x14ac:dyDescent="0.3">
      <c r="A1559" s="82">
        <v>23183931</v>
      </c>
      <c r="B1559" s="191"/>
      <c r="C1559" s="191"/>
      <c r="D1559" s="191"/>
      <c r="E1559" s="44">
        <v>906</v>
      </c>
      <c r="F1559" s="44" t="s">
        <v>145</v>
      </c>
      <c r="G1559" s="62">
        <v>1400023220</v>
      </c>
      <c r="H1559" s="56">
        <v>851</v>
      </c>
      <c r="I1559" s="56"/>
      <c r="J1559" s="57">
        <f>SUMIFS(техфайл!$H$7:$H$4325,техфайл!$D$7:$D$4325,F1559,техфайл!$E$7:$E$4325,G1559,техфайл!$F$7:$F$4325,H1559,техфайл!$A$7:$A$4325,A1559)</f>
        <v>0</v>
      </c>
      <c r="K1559" s="57"/>
      <c r="L1559" s="56">
        <v>291</v>
      </c>
      <c r="M1559" s="89" t="s">
        <v>138</v>
      </c>
      <c r="N1559" s="57">
        <f>SUMIFS(техфайл!$H$7:$H$4325,техфайл!$D$7:$D$4325,F1559,техфайл!$E$7:$E$4325,G1559,техфайл!$F$7:$F$4325,H1559,техфайл!$G$7:$G$4325,L1559,техфайл!$A$7:$A$4325,A1559,техфайл!$K$7:$K$4325,M1559)</f>
        <v>0</v>
      </c>
      <c r="O1559" s="43"/>
      <c r="P1559" s="56" t="str">
        <f t="shared" si="146"/>
        <v>90607021400023220851</v>
      </c>
    </row>
    <row r="1560" spans="1:20" hidden="1" x14ac:dyDescent="0.3">
      <c r="A1560" s="82">
        <v>23183931</v>
      </c>
      <c r="B1560" s="191"/>
      <c r="C1560" s="191"/>
      <c r="D1560" s="191"/>
      <c r="E1560" s="44">
        <v>906</v>
      </c>
      <c r="F1560" s="44" t="s">
        <v>174</v>
      </c>
      <c r="G1560" s="62">
        <v>1400005000</v>
      </c>
      <c r="H1560" s="56">
        <v>112</v>
      </c>
      <c r="I1560" s="56"/>
      <c r="J1560" s="57">
        <f>SUMIFS(техфайл!$H$7:$H$4325,техфайл!$D$7:$D$4325,F1560,техфайл!$E$7:$E$4325,G1560,техфайл!$F$7:$F$4325,H1560,техфайл!$A$7:$A$4325,A1560)</f>
        <v>0</v>
      </c>
      <c r="K1560" s="57"/>
      <c r="L1560" s="56">
        <v>212</v>
      </c>
      <c r="M1560" s="89" t="s">
        <v>175</v>
      </c>
      <c r="N1560" s="57">
        <f>SUMIFS(техфайл!$H$7:$H$4325,техфайл!$D$7:$D$4325,F1560,техфайл!$E$7:$E$4325,G1560,техфайл!$F$7:$F$4325,H1560,техфайл!$G$7:$G$4325,L1560,техфайл!$A$7:$A$4325,A1560,техфайл!$K$7:$K$4325,M1560)</f>
        <v>0</v>
      </c>
      <c r="O1560" s="43"/>
      <c r="P1560" s="56" t="str">
        <f t="shared" si="146"/>
        <v>90607051400005000112</v>
      </c>
    </row>
    <row r="1561" spans="1:20" hidden="1" x14ac:dyDescent="0.3">
      <c r="A1561" s="82">
        <v>23183931</v>
      </c>
      <c r="B1561" s="192"/>
      <c r="C1561" s="192"/>
      <c r="D1561" s="192"/>
      <c r="E1561" s="44">
        <v>906</v>
      </c>
      <c r="F1561" s="44" t="s">
        <v>174</v>
      </c>
      <c r="G1561" s="62">
        <v>1400005000</v>
      </c>
      <c r="H1561" s="56">
        <v>244</v>
      </c>
      <c r="I1561" s="56"/>
      <c r="J1561" s="57">
        <f>SUMIFS(техфайл!$H$7:$H$4325,техфайл!$D$7:$D$4325,F1561,техфайл!$E$7:$E$4325,G1561,техфайл!$F$7:$F$4325,H1561,техфайл!$A$7:$A$4325,A1561)</f>
        <v>0</v>
      </c>
      <c r="K1561" s="57"/>
      <c r="L1561" s="56">
        <v>226</v>
      </c>
      <c r="M1561" s="89" t="s">
        <v>175</v>
      </c>
      <c r="N1561" s="57">
        <f>SUMIFS(техфайл!$H$7:$H$4325,техфайл!$D$7:$D$4325,F1561,техфайл!$E$7:$E$4325,G1561,техфайл!$F$7:$F$4325,H1561,техфайл!$G$7:$G$4325,L1561,техфайл!$A$7:$A$4325,A1561,техфайл!$K$7:$K$4325,M1561)</f>
        <v>0</v>
      </c>
      <c r="O1561" s="43"/>
      <c r="P1561" s="56" t="str">
        <f t="shared" si="146"/>
        <v>90607051400005000244</v>
      </c>
    </row>
    <row r="1562" spans="1:20" ht="18.75" customHeight="1" x14ac:dyDescent="0.3">
      <c r="A1562" s="82">
        <v>23117213</v>
      </c>
      <c r="B1562" s="190" t="s">
        <v>664</v>
      </c>
      <c r="C1562" s="190">
        <v>687</v>
      </c>
      <c r="D1562" s="190" t="str">
        <f>VLOOKUP($A1562, Учреждения!$B$4:$F$292, 3, FALSE)</f>
        <v xml:space="preserve"> ГБОУ "ШКОЛА № 52 ИМЕНИ ОЛЬГИ КАЧУРЫ Г.О. ГОРЛОВКА"</v>
      </c>
      <c r="E1562" s="81" t="s">
        <v>140</v>
      </c>
      <c r="F1562" s="81" t="s">
        <v>140</v>
      </c>
      <c r="G1562" s="81" t="s">
        <v>140</v>
      </c>
      <c r="H1562" s="81" t="s">
        <v>140</v>
      </c>
      <c r="I1562" s="81" t="s">
        <v>140</v>
      </c>
      <c r="J1562" s="81" t="s">
        <v>140</v>
      </c>
      <c r="K1562" s="80">
        <f>SUM(J1563:J1582)</f>
        <v>119200</v>
      </c>
      <c r="L1562" s="56"/>
      <c r="M1562" s="89"/>
      <c r="N1562" s="57"/>
      <c r="O1562" s="43"/>
      <c r="P1562" s="85"/>
    </row>
    <row r="1563" spans="1:20" ht="18.75" hidden="1" customHeight="1" x14ac:dyDescent="0.3">
      <c r="A1563" s="82">
        <v>23117213</v>
      </c>
      <c r="B1563" s="191"/>
      <c r="C1563" s="191"/>
      <c r="D1563" s="191"/>
      <c r="E1563" s="44">
        <v>906</v>
      </c>
      <c r="F1563" s="44" t="s">
        <v>145</v>
      </c>
      <c r="G1563" s="62">
        <v>1400023220</v>
      </c>
      <c r="H1563" s="56">
        <v>612</v>
      </c>
      <c r="I1563" s="56"/>
      <c r="J1563" s="57">
        <f>SUMIFS(техфайл!$H$7:$H$4325,техфайл!$D$7:$D$4325,F1563,техфайл!$E$7:$E$4325,G1563,техфайл!$F$7:$F$4325,H1563,техфайл!$A$7:$A$4325,A1563)</f>
        <v>0</v>
      </c>
      <c r="K1563" s="57"/>
      <c r="L1563" s="56">
        <v>211</v>
      </c>
      <c r="M1563" s="89" t="s">
        <v>172</v>
      </c>
      <c r="N1563" s="57">
        <f>SUMIFS(техфайл!$H$7:$H$4325,техфайл!$D$7:$D$4325,F1563,техфайл!$E$7:$E$4325,G1563,техфайл!$F$7:$F$4325,H1563,техфайл!$G$7:$G$4325,L1563,техфайл!$A$7:$A$4325,A1563,техфайл!$K$7:$K$4325,M1563)+SUMIFS(техфайл!$H$7:$H$4325,техфайл!$D$7:$D$4325,F1563,техфайл!$E$7:$E$4325,G1563,техфайл!$F$7:$F$4325,H1563,техфайл!$G$7:$G$4325,266,техфайл!$A$7:$A$4325,A1563,техфайл!$K$7:$K$4325,M1563)</f>
        <v>0</v>
      </c>
      <c r="O1563" s="43"/>
      <c r="P1563" s="56" t="str">
        <f t="shared" ref="P1563:P1582" si="149">E1563&amp;F1563&amp;SUBSTITUTE(G1563," ","")&amp;H1563</f>
        <v>90607021400023220612</v>
      </c>
    </row>
    <row r="1564" spans="1:20" x14ac:dyDescent="0.3">
      <c r="A1564" s="82">
        <v>23117213</v>
      </c>
      <c r="B1564" s="191"/>
      <c r="C1564" s="191"/>
      <c r="D1564" s="191"/>
      <c r="E1564" s="44">
        <v>906</v>
      </c>
      <c r="F1564" s="44" t="s">
        <v>145</v>
      </c>
      <c r="G1564" s="62" t="s">
        <v>684</v>
      </c>
      <c r="H1564" s="56">
        <v>612</v>
      </c>
      <c r="I1564" s="56"/>
      <c r="J1564" s="57">
        <f>SUMIFS(техфайл!$H$7:$H$4325,техфайл!$D$7:$D$4325,F1564,техфайл!$E$7:$E$4325,G1564,техфайл!$F$7:$F$4325,H1564,техфайл!$A$7:$A$4325,A1564)</f>
        <v>119200</v>
      </c>
      <c r="K1564" s="57"/>
      <c r="L1564" s="56">
        <v>213</v>
      </c>
      <c r="M1564" s="89" t="s">
        <v>173</v>
      </c>
      <c r="N1564" s="57">
        <f>SUMIFS(техфайл!$H$7:$H$4325,техфайл!$D$7:$D$4325,F1564,техфайл!$E$7:$E$4325,G1564,техфайл!$F$7:$F$4325,H1564,техфайл!$G$7:$G$4325,L1564,техфайл!$A$7:$A$4325,A1564,техфайл!$K$7:$K$4325,M1564)</f>
        <v>0</v>
      </c>
      <c r="O1564" s="43"/>
      <c r="P1564" s="56" t="str">
        <f t="shared" si="149"/>
        <v>906070214000R3040612</v>
      </c>
      <c r="T1564" s="163"/>
    </row>
    <row r="1565" spans="1:20" ht="18.75" hidden="1" customHeight="1" x14ac:dyDescent="0.3">
      <c r="A1565" s="82">
        <v>23117213</v>
      </c>
      <c r="B1565" s="191"/>
      <c r="C1565" s="191"/>
      <c r="D1565" s="191"/>
      <c r="E1565" s="44">
        <v>906</v>
      </c>
      <c r="F1565" s="44" t="s">
        <v>145</v>
      </c>
      <c r="G1565" s="62" t="s">
        <v>683</v>
      </c>
      <c r="H1565" s="56">
        <v>612</v>
      </c>
      <c r="I1565" s="56"/>
      <c r="J1565" s="57">
        <f>SUMIFS(техфайл!$H$7:$H$4325,техфайл!$D$7:$D$4325,F1565,техфайл!$E$7:$E$4325,G1565,техфайл!$F$7:$F$4325,H1565,техфайл!$A$7:$A$4325,A1565)</f>
        <v>0</v>
      </c>
      <c r="K1565" s="57"/>
      <c r="L1565" s="56">
        <v>211</v>
      </c>
      <c r="M1565" s="89" t="s">
        <v>172</v>
      </c>
      <c r="N1565" s="57">
        <f>SUMIFS(техфайл!$H$7:$H$4325,техфайл!$D$7:$D$4325,F1565,техфайл!$E$7:$E$4325,G1565,техфайл!$F$7:$F$4325,H1565,техфайл!$G$7:$G$4325,L1565,техфайл!$A$7:$A$4325,A1565,техфайл!$K$7:$K$4325,M1565)+SUMIFS(техфайл!$H$7:$H$4325,техфайл!$D$7:$D$4325,F1565,техфайл!$E$7:$E$4325,G1565,техфайл!$F$7:$F$4325,H1565,техфайл!$G$7:$G$4325,266,техфайл!$A$7:$A$4325,A1565,техфайл!$K$7:$K$4325,M1565)</f>
        <v>0</v>
      </c>
      <c r="O1565" s="43"/>
      <c r="P1565" s="56" t="str">
        <f t="shared" ref="P1565:P1566" si="150">E1565&amp;F1565&amp;SUBSTITUTE(G1565," ","")&amp;H1565</f>
        <v>906070214000R3030612</v>
      </c>
    </row>
    <row r="1566" spans="1:20" hidden="1" x14ac:dyDescent="0.3">
      <c r="A1566" s="82">
        <v>23117213</v>
      </c>
      <c r="B1566" s="191"/>
      <c r="C1566" s="191"/>
      <c r="D1566" s="191"/>
      <c r="E1566" s="44">
        <v>906</v>
      </c>
      <c r="F1566" s="44" t="s">
        <v>145</v>
      </c>
      <c r="G1566" s="62" t="s">
        <v>683</v>
      </c>
      <c r="H1566" s="56"/>
      <c r="I1566" s="56"/>
      <c r="J1566" s="57">
        <f>SUMIFS(техфайл!$H$7:$H$4325,техфайл!$D$7:$D$4325,F1566,техфайл!$E$7:$E$4325,G1566,техфайл!$F$7:$F$4325,H1566,техфайл!$A$7:$A$4325,A1566)</f>
        <v>0</v>
      </c>
      <c r="K1566" s="57"/>
      <c r="L1566" s="56">
        <v>213</v>
      </c>
      <c r="M1566" s="89" t="s">
        <v>173</v>
      </c>
      <c r="N1566" s="57">
        <f>SUMIFS(техфайл!$H$7:$H$4325,техфайл!$D$7:$D$4325,F1566,техфайл!$E$7:$E$4325,G1566,техфайл!$F$7:$F$4325,H1566,техфайл!$G$7:$G$4325,L1566,техфайл!$A$7:$A$4325,A1566,техфайл!$K$7:$K$4325,M1566)</f>
        <v>0</v>
      </c>
      <c r="O1566" s="43"/>
      <c r="P1566" s="56" t="str">
        <f t="shared" si="150"/>
        <v>906070214000R3030</v>
      </c>
    </row>
    <row r="1567" spans="1:20" hidden="1" x14ac:dyDescent="0.3">
      <c r="A1567" s="82">
        <v>23117213</v>
      </c>
      <c r="B1567" s="191"/>
      <c r="C1567" s="191"/>
      <c r="D1567" s="191"/>
      <c r="E1567" s="44">
        <v>906</v>
      </c>
      <c r="F1567" s="44" t="s">
        <v>145</v>
      </c>
      <c r="G1567" s="62" t="s">
        <v>685</v>
      </c>
      <c r="H1567" s="56">
        <v>612</v>
      </c>
      <c r="I1567" s="56"/>
      <c r="J1567" s="57">
        <f>SUMIFS(техфайл!$H$7:$H$4325,техфайл!$D$7:$D$4325,F1567,техфайл!$E$7:$E$4325,G1567,техфайл!$F$7:$F$4325,H1567,техфайл!$A$7:$A$4325,A1567)</f>
        <v>0</v>
      </c>
      <c r="K1567" s="57"/>
      <c r="L1567" s="56">
        <v>221</v>
      </c>
      <c r="M1567" s="89" t="s">
        <v>131</v>
      </c>
      <c r="N1567" s="57">
        <f>SUMIFS(техфайл!$H$7:$H$4325,техфайл!$D$7:$D$4325,F1567,техфайл!$E$7:$E$4325,G1567,техфайл!$F$7:$F$4325,H1567,техфайл!$G$7:$G$4325,L1567,техфайл!$A$7:$A$4325,A1567,техфайл!$K$7:$K$4325,M1567)</f>
        <v>0</v>
      </c>
      <c r="O1567" s="43"/>
      <c r="P1567" s="56" t="str">
        <f t="shared" si="149"/>
        <v>906070214000R0500612</v>
      </c>
    </row>
    <row r="1568" spans="1:20" hidden="1" x14ac:dyDescent="0.3">
      <c r="A1568" s="82">
        <v>23117213</v>
      </c>
      <c r="B1568" s="191"/>
      <c r="C1568" s="191"/>
      <c r="D1568" s="191"/>
      <c r="E1568" s="44">
        <v>906</v>
      </c>
      <c r="F1568" s="44" t="s">
        <v>145</v>
      </c>
      <c r="G1568" s="62" t="s">
        <v>685</v>
      </c>
      <c r="H1568" s="56"/>
      <c r="I1568" s="56"/>
      <c r="J1568" s="57">
        <f>SUMIFS(техфайл!$H$7:$H$4325,техфайл!$D$7:$D$4325,F1568,техфайл!$E$7:$E$4325,G1568,техфайл!$F$7:$F$4325,H1568,техфайл!$A$7:$A$4325,A1568)</f>
        <v>0</v>
      </c>
      <c r="K1568" s="57"/>
      <c r="L1568" s="56">
        <v>223</v>
      </c>
      <c r="M1568" s="89" t="s">
        <v>132</v>
      </c>
      <c r="N1568" s="57">
        <f>SUMIFS(техфайл!$H$7:$H$4325,техфайл!$D$7:$D$4325,F1568,техфайл!$E$7:$E$4325,G1568,техфайл!$F$7:$F$4325,H1568,техфайл!$G$7:$G$4325,L1568,техфайл!$A$7:$A$4325,A1568,техфайл!$K$7:$K$4325,M1568)</f>
        <v>0</v>
      </c>
      <c r="O1568" s="43"/>
      <c r="P1568" s="56" t="str">
        <f t="shared" si="149"/>
        <v>906070214000R0500</v>
      </c>
    </row>
    <row r="1569" spans="1:20" hidden="1" x14ac:dyDescent="0.3">
      <c r="A1569" s="82">
        <v>23117213</v>
      </c>
      <c r="B1569" s="191"/>
      <c r="C1569" s="191"/>
      <c r="D1569" s="191"/>
      <c r="E1569" s="44">
        <v>906</v>
      </c>
      <c r="F1569" s="44" t="s">
        <v>145</v>
      </c>
      <c r="G1569" s="62">
        <v>1400023220</v>
      </c>
      <c r="H1569" s="56">
        <v>244</v>
      </c>
      <c r="I1569" s="56"/>
      <c r="J1569" s="57"/>
      <c r="K1569" s="57"/>
      <c r="L1569" s="56">
        <v>223</v>
      </c>
      <c r="M1569" s="89" t="s">
        <v>133</v>
      </c>
      <c r="N1569" s="57">
        <f>SUMIFS(техфайл!$H$7:$H$4325,техфайл!$D$7:$D$4325,F1569,техфайл!$E$7:$E$4325,G1569,техфайл!$F$7:$F$4325,H1569,техфайл!$G$7:$G$4325,L1569,техфайл!$A$7:$A$4325,A1569,техфайл!$K$7:$K$4325,M1569)</f>
        <v>0</v>
      </c>
      <c r="O1569" s="43"/>
      <c r="P1569" s="56" t="str">
        <f t="shared" si="149"/>
        <v>90607021400023220244</v>
      </c>
    </row>
    <row r="1570" spans="1:20" hidden="1" x14ac:dyDescent="0.3">
      <c r="A1570" s="82">
        <v>23117213</v>
      </c>
      <c r="B1570" s="191"/>
      <c r="C1570" s="191"/>
      <c r="D1570" s="191"/>
      <c r="E1570" s="44">
        <v>906</v>
      </c>
      <c r="F1570" s="44" t="s">
        <v>145</v>
      </c>
      <c r="G1570" s="62">
        <v>1400023220</v>
      </c>
      <c r="H1570" s="56">
        <v>247</v>
      </c>
      <c r="I1570" s="56"/>
      <c r="J1570" s="57"/>
      <c r="K1570" s="57"/>
      <c r="L1570" s="56">
        <v>223</v>
      </c>
      <c r="M1570" s="89" t="s">
        <v>134</v>
      </c>
      <c r="N1570" s="57">
        <f>SUMIFS(техфайл!$H$7:$H$4325,техфайл!$D$7:$D$4325,F1570,техфайл!$E$7:$E$4325,G1570,техфайл!$F$7:$F$4325,H1570,техфайл!$G$7:$G$4325,L1570,техфайл!$A$7:$A$4325,A1570,техфайл!$K$7:$K$4325,M1570)</f>
        <v>0</v>
      </c>
      <c r="O1570" s="43"/>
      <c r="P1570" s="56" t="str">
        <f t="shared" si="149"/>
        <v>90607021400023220247</v>
      </c>
    </row>
    <row r="1571" spans="1:20" hidden="1" x14ac:dyDescent="0.3">
      <c r="A1571" s="82">
        <v>23117213</v>
      </c>
      <c r="B1571" s="191"/>
      <c r="C1571" s="191"/>
      <c r="D1571" s="191"/>
      <c r="E1571" s="44">
        <v>906</v>
      </c>
      <c r="F1571" s="44" t="s">
        <v>145</v>
      </c>
      <c r="G1571" s="62">
        <v>1400023220</v>
      </c>
      <c r="H1571" s="56">
        <v>247</v>
      </c>
      <c r="I1571" s="56"/>
      <c r="J1571" s="57"/>
      <c r="K1571" s="57"/>
      <c r="L1571" s="56">
        <v>223</v>
      </c>
      <c r="M1571" s="89" t="s">
        <v>135</v>
      </c>
      <c r="N1571" s="57">
        <f>SUMIFS(техфайл!$H$7:$H$4325,техфайл!$D$7:$D$4325,F1571,техфайл!$E$7:$E$4325,G1571,техфайл!$F$7:$F$4325,H1571,техфайл!$G$7:$G$4325,L1571,техфайл!$A$7:$A$4325,A1571,техфайл!$K$7:$K$4325,M1571)</f>
        <v>0</v>
      </c>
      <c r="O1571" s="43"/>
      <c r="P1571" s="56" t="str">
        <f t="shared" si="149"/>
        <v>90607021400023220247</v>
      </c>
    </row>
    <row r="1572" spans="1:20" hidden="1" x14ac:dyDescent="0.3">
      <c r="A1572" s="82">
        <v>23117213</v>
      </c>
      <c r="B1572" s="191"/>
      <c r="C1572" s="191"/>
      <c r="D1572" s="191"/>
      <c r="E1572" s="44">
        <v>906</v>
      </c>
      <c r="F1572" s="44" t="s">
        <v>145</v>
      </c>
      <c r="G1572" s="62">
        <v>1400023220</v>
      </c>
      <c r="H1572" s="56">
        <v>244</v>
      </c>
      <c r="I1572" s="56"/>
      <c r="J1572" s="57"/>
      <c r="K1572" s="57"/>
      <c r="L1572" s="56">
        <v>225</v>
      </c>
      <c r="M1572" s="89" t="s">
        <v>131</v>
      </c>
      <c r="N1572" s="57">
        <f>SUMIFS(техфайл!$H$7:$H$4325,техфайл!$D$7:$D$4325,F1572,техфайл!$E$7:$E$4325,G1572,техфайл!$F$7:$F$4325,H1572,техфайл!$G$7:$G$4325,L1572,техфайл!$A$7:$A$4325,A1572,техфайл!$K$7:$K$4325,M1572)</f>
        <v>0</v>
      </c>
      <c r="O1572" s="43"/>
      <c r="P1572" s="56" t="str">
        <f t="shared" si="149"/>
        <v>90607021400023220244</v>
      </c>
    </row>
    <row r="1573" spans="1:20" hidden="1" x14ac:dyDescent="0.3">
      <c r="A1573" s="82">
        <v>23117213</v>
      </c>
      <c r="B1573" s="191"/>
      <c r="C1573" s="191"/>
      <c r="D1573" s="191"/>
      <c r="E1573" s="44">
        <v>906</v>
      </c>
      <c r="F1573" s="44" t="s">
        <v>145</v>
      </c>
      <c r="G1573" s="62">
        <v>1400023220</v>
      </c>
      <c r="H1573" s="56">
        <v>244</v>
      </c>
      <c r="I1573" s="56"/>
      <c r="J1573" s="57"/>
      <c r="K1573" s="57"/>
      <c r="L1573" s="56">
        <v>226</v>
      </c>
      <c r="M1573" s="89" t="s">
        <v>137</v>
      </c>
      <c r="N1573" s="57">
        <f>SUMIFS(техфайл!$H$7:$H$4325,техфайл!$D$7:$D$4325,F1573,техфайл!$E$7:$E$4325,G1573,техфайл!$F$7:$F$4325,H1573,техфайл!$G$7:$G$4325,L1573,техфайл!$A$7:$A$4325,A1573,техфайл!$K$7:$K$4325,M1573)</f>
        <v>0</v>
      </c>
      <c r="O1573" s="43"/>
      <c r="P1573" s="56" t="str">
        <f t="shared" si="149"/>
        <v>90607021400023220244</v>
      </c>
    </row>
    <row r="1574" spans="1:20" hidden="1" x14ac:dyDescent="0.3">
      <c r="A1574" s="82">
        <v>23117213</v>
      </c>
      <c r="B1574" s="191"/>
      <c r="C1574" s="191"/>
      <c r="D1574" s="191"/>
      <c r="E1574" s="44">
        <v>906</v>
      </c>
      <c r="F1574" s="44" t="s">
        <v>145</v>
      </c>
      <c r="G1574" s="62">
        <v>1400023220</v>
      </c>
      <c r="H1574" s="56">
        <v>244</v>
      </c>
      <c r="I1574" s="56"/>
      <c r="J1574" s="57"/>
      <c r="K1574" s="57"/>
      <c r="L1574" s="56">
        <v>226</v>
      </c>
      <c r="M1574" s="89" t="s">
        <v>131</v>
      </c>
      <c r="N1574" s="57">
        <f>SUMIFS(техфайл!$H$7:$H$4325,техфайл!$D$7:$D$4325,F1574,техфайл!$E$7:$E$4325,G1574,техфайл!$F$7:$F$4325,H1574,техфайл!$G$7:$G$4325,L1574,техфайл!$A$7:$A$4325,A1574,техфайл!$K$7:$K$4325,M1574)</f>
        <v>0</v>
      </c>
      <c r="O1574" s="43"/>
      <c r="P1574" s="56" t="str">
        <f t="shared" si="149"/>
        <v>90607021400023220244</v>
      </c>
    </row>
    <row r="1575" spans="1:20" hidden="1" x14ac:dyDescent="0.3">
      <c r="A1575" s="82">
        <v>23117213</v>
      </c>
      <c r="B1575" s="191"/>
      <c r="C1575" s="191"/>
      <c r="D1575" s="191"/>
      <c r="E1575" s="44">
        <v>906</v>
      </c>
      <c r="F1575" s="44" t="s">
        <v>145</v>
      </c>
      <c r="G1575" s="62">
        <v>1400023220</v>
      </c>
      <c r="H1575" s="56">
        <v>244</v>
      </c>
      <c r="I1575" s="56"/>
      <c r="J1575" s="57"/>
      <c r="K1575" s="57"/>
      <c r="L1575" s="56">
        <v>310</v>
      </c>
      <c r="M1575" s="89" t="s">
        <v>136</v>
      </c>
      <c r="N1575" s="57">
        <f>SUMIFS(техфайл!$H$7:$H$4325,техфайл!$D$7:$D$4325,F1575,техфайл!$E$7:$E$4325,G1575,техфайл!$F$7:$F$4325,H1575,техфайл!$G$7:$G$4325,L1575,техфайл!$A$7:$A$4325,A1575,техфайл!$K$7:$K$4325,M1575)</f>
        <v>0</v>
      </c>
      <c r="O1575" s="43"/>
      <c r="P1575" s="56" t="str">
        <f t="shared" si="149"/>
        <v>90607021400023220244</v>
      </c>
    </row>
    <row r="1576" spans="1:20" hidden="1" x14ac:dyDescent="0.3">
      <c r="A1576" s="82">
        <v>23117213</v>
      </c>
      <c r="B1576" s="191"/>
      <c r="C1576" s="191"/>
      <c r="D1576" s="191"/>
      <c r="E1576" s="44">
        <v>906</v>
      </c>
      <c r="F1576" s="44" t="s">
        <v>145</v>
      </c>
      <c r="G1576" s="62">
        <v>1400023220</v>
      </c>
      <c r="H1576" s="56">
        <v>244</v>
      </c>
      <c r="I1576" s="56"/>
      <c r="J1576" s="57"/>
      <c r="K1576" s="57"/>
      <c r="L1576" s="56">
        <v>342</v>
      </c>
      <c r="M1576" s="89">
        <v>2230</v>
      </c>
      <c r="N1576" s="57">
        <f>SUMIFS(техфайл!$H$7:$H$4325,техфайл!$D$7:$D$4325,F1576,техфайл!$E$7:$E$4325,G1576,техфайл!$F$7:$F$4325,H1576,техфайл!$G$7:$G$4325,L1576,техфайл!$A$7:$A$4325,A1576,техфайл!$K$7:$K$4325,M1576)</f>
        <v>0</v>
      </c>
      <c r="O1576" s="43"/>
      <c r="P1576" s="56" t="str">
        <f t="shared" ref="P1576" si="151">E1576&amp;F1576&amp;SUBSTITUTE(G1576," ","")&amp;H1576</f>
        <v>90607021400023220244</v>
      </c>
    </row>
    <row r="1577" spans="1:20" hidden="1" x14ac:dyDescent="0.3">
      <c r="A1577" s="82">
        <v>23117213</v>
      </c>
      <c r="B1577" s="191"/>
      <c r="C1577" s="191"/>
      <c r="D1577" s="191"/>
      <c r="E1577" s="44">
        <v>906</v>
      </c>
      <c r="F1577" s="44" t="s">
        <v>145</v>
      </c>
      <c r="G1577" s="62" t="s">
        <v>684</v>
      </c>
      <c r="H1577" s="56">
        <v>244</v>
      </c>
      <c r="I1577" s="56"/>
      <c r="J1577" s="57">
        <f>SUMIFS(техфайл!$H$7:$H$4325,техфайл!$D$7:$D$4325,F1577,техфайл!$E$7:$E$4325,G1577,техфайл!$F$7:$F$4325,H1577,техфайл!$A$7:$A$4325,A1577)</f>
        <v>0</v>
      </c>
      <c r="K1577" s="57"/>
      <c r="L1577" s="56">
        <v>342</v>
      </c>
      <c r="M1577" s="89">
        <v>2230</v>
      </c>
      <c r="N1577" s="57">
        <f>SUMIFS(техфайл!$H$7:$H$4325,техфайл!$D$7:$D$4325,F1577,техфайл!$E$7:$E$4325,G1577,техфайл!$F$7:$F$4325,H1577,техфайл!$G$7:$G$4325,L1577,техфайл!$A$7:$A$4325,A1577,техфайл!$K$7:$K$4325,M1577)</f>
        <v>0</v>
      </c>
      <c r="O1577" s="43"/>
      <c r="P1577" s="56" t="str">
        <f t="shared" si="149"/>
        <v>906070214000R3040244</v>
      </c>
    </row>
    <row r="1578" spans="1:20" hidden="1" x14ac:dyDescent="0.3">
      <c r="A1578" s="82">
        <v>23117213</v>
      </c>
      <c r="B1578" s="191"/>
      <c r="C1578" s="191"/>
      <c r="D1578" s="191"/>
      <c r="E1578" s="44">
        <v>906</v>
      </c>
      <c r="F1578" s="44" t="s">
        <v>145</v>
      </c>
      <c r="G1578" s="62">
        <v>1400023220</v>
      </c>
      <c r="H1578" s="56">
        <v>244</v>
      </c>
      <c r="I1578" s="56"/>
      <c r="J1578" s="57"/>
      <c r="K1578" s="57"/>
      <c r="L1578" s="56">
        <v>344</v>
      </c>
      <c r="M1578" s="89" t="s">
        <v>136</v>
      </c>
      <c r="N1578" s="57">
        <f>SUMIFS(техфайл!$H$7:$H$4325,техфайл!$D$7:$D$4325,F1578,техфайл!$E$7:$E$4325,G1578,техфайл!$F$7:$F$4325,H1578,техфайл!$G$7:$G$4325,L1578,техфайл!$A$7:$A$4325,A1578,техфайл!$K$7:$K$4325,M1578)</f>
        <v>0</v>
      </c>
      <c r="O1578" s="43"/>
      <c r="P1578" s="56" t="str">
        <f t="shared" si="149"/>
        <v>90607021400023220244</v>
      </c>
    </row>
    <row r="1579" spans="1:20" hidden="1" x14ac:dyDescent="0.3">
      <c r="A1579" s="82">
        <v>23117213</v>
      </c>
      <c r="B1579" s="191"/>
      <c r="C1579" s="191"/>
      <c r="D1579" s="191"/>
      <c r="E1579" s="44">
        <v>906</v>
      </c>
      <c r="F1579" s="44" t="s">
        <v>145</v>
      </c>
      <c r="G1579" s="62">
        <v>1400023220</v>
      </c>
      <c r="H1579" s="56">
        <v>244</v>
      </c>
      <c r="I1579" s="56"/>
      <c r="J1579" s="57"/>
      <c r="K1579" s="57"/>
      <c r="L1579" s="56">
        <v>346</v>
      </c>
      <c r="M1579" s="89" t="s">
        <v>136</v>
      </c>
      <c r="N1579" s="57">
        <f>SUMIFS(техфайл!$H$7:$H$4325,техфайл!$D$7:$D$4325,F1579,техфайл!$E$7:$E$4325,G1579,техфайл!$F$7:$F$4325,H1579,техфайл!$G$7:$G$4325,L1579,техфайл!$A$7:$A$4325,A1579,техфайл!$K$7:$K$4325,M1579)</f>
        <v>0</v>
      </c>
      <c r="O1579" s="43"/>
      <c r="P1579" s="56" t="str">
        <f t="shared" si="149"/>
        <v>90607021400023220244</v>
      </c>
    </row>
    <row r="1580" spans="1:20" hidden="1" x14ac:dyDescent="0.3">
      <c r="A1580" s="82">
        <v>23117213</v>
      </c>
      <c r="B1580" s="191"/>
      <c r="C1580" s="191"/>
      <c r="D1580" s="191"/>
      <c r="E1580" s="44">
        <v>906</v>
      </c>
      <c r="F1580" s="44" t="s">
        <v>145</v>
      </c>
      <c r="G1580" s="62">
        <v>1400023220</v>
      </c>
      <c r="H1580" s="56">
        <v>851</v>
      </c>
      <c r="I1580" s="56"/>
      <c r="J1580" s="57">
        <f>SUMIFS(техфайл!$H$7:$H$4325,техфайл!$D$7:$D$4325,F1580,техфайл!$E$7:$E$4325,G1580,техфайл!$F$7:$F$4325,H1580,техфайл!$A$7:$A$4325,A1580)</f>
        <v>0</v>
      </c>
      <c r="K1580" s="57"/>
      <c r="L1580" s="56">
        <v>291</v>
      </c>
      <c r="M1580" s="89" t="s">
        <v>138</v>
      </c>
      <c r="N1580" s="57">
        <f>SUMIFS(техфайл!$H$7:$H$4325,техфайл!$D$7:$D$4325,F1580,техфайл!$E$7:$E$4325,G1580,техфайл!$F$7:$F$4325,H1580,техфайл!$G$7:$G$4325,L1580,техфайл!$A$7:$A$4325,A1580,техфайл!$K$7:$K$4325,M1580)</f>
        <v>0</v>
      </c>
      <c r="O1580" s="43"/>
      <c r="P1580" s="56" t="str">
        <f t="shared" si="149"/>
        <v>90607021400023220851</v>
      </c>
    </row>
    <row r="1581" spans="1:20" hidden="1" x14ac:dyDescent="0.3">
      <c r="A1581" s="82">
        <v>23117213</v>
      </c>
      <c r="B1581" s="191"/>
      <c r="C1581" s="191"/>
      <c r="D1581" s="191"/>
      <c r="E1581" s="44">
        <v>906</v>
      </c>
      <c r="F1581" s="44" t="s">
        <v>174</v>
      </c>
      <c r="G1581" s="62">
        <v>1400005000</v>
      </c>
      <c r="H1581" s="56">
        <v>112</v>
      </c>
      <c r="I1581" s="56"/>
      <c r="J1581" s="57">
        <f>SUMIFS(техфайл!$H$7:$H$4325,техфайл!$D$7:$D$4325,F1581,техфайл!$E$7:$E$4325,G1581,техфайл!$F$7:$F$4325,H1581,техфайл!$A$7:$A$4325,A1581)</f>
        <v>0</v>
      </c>
      <c r="K1581" s="57"/>
      <c r="L1581" s="56">
        <v>212</v>
      </c>
      <c r="M1581" s="89" t="s">
        <v>175</v>
      </c>
      <c r="N1581" s="57">
        <f>SUMIFS(техфайл!$H$7:$H$4325,техфайл!$D$7:$D$4325,F1581,техфайл!$E$7:$E$4325,G1581,техфайл!$F$7:$F$4325,H1581,техфайл!$G$7:$G$4325,L1581,техфайл!$A$7:$A$4325,A1581,техфайл!$K$7:$K$4325,M1581)</f>
        <v>0</v>
      </c>
      <c r="O1581" s="43"/>
      <c r="P1581" s="56" t="str">
        <f t="shared" si="149"/>
        <v>90607051400005000112</v>
      </c>
    </row>
    <row r="1582" spans="1:20" hidden="1" x14ac:dyDescent="0.3">
      <c r="A1582" s="82">
        <v>23117213</v>
      </c>
      <c r="B1582" s="192"/>
      <c r="C1582" s="192"/>
      <c r="D1582" s="192"/>
      <c r="E1582" s="44">
        <v>906</v>
      </c>
      <c r="F1582" s="44" t="s">
        <v>174</v>
      </c>
      <c r="G1582" s="62">
        <v>1400005000</v>
      </c>
      <c r="H1582" s="56">
        <v>244</v>
      </c>
      <c r="I1582" s="56"/>
      <c r="J1582" s="57">
        <f>SUMIFS(техфайл!$H$7:$H$4325,техфайл!$D$7:$D$4325,F1582,техфайл!$E$7:$E$4325,G1582,техфайл!$F$7:$F$4325,H1582,техфайл!$A$7:$A$4325,A1582)</f>
        <v>0</v>
      </c>
      <c r="K1582" s="57"/>
      <c r="L1582" s="56">
        <v>226</v>
      </c>
      <c r="M1582" s="89" t="s">
        <v>175</v>
      </c>
      <c r="N1582" s="57">
        <f>SUMIFS(техфайл!$H$7:$H$4325,техфайл!$D$7:$D$4325,F1582,техфайл!$E$7:$E$4325,G1582,техфайл!$F$7:$F$4325,H1582,техфайл!$G$7:$G$4325,L1582,техфайл!$A$7:$A$4325,A1582,техфайл!$K$7:$K$4325,M1582)</f>
        <v>0</v>
      </c>
      <c r="O1582" s="43"/>
      <c r="P1582" s="56" t="str">
        <f t="shared" si="149"/>
        <v>90607051400005000244</v>
      </c>
    </row>
    <row r="1583" spans="1:20" ht="18.75" customHeight="1" x14ac:dyDescent="0.3">
      <c r="A1583" s="82">
        <v>23117207</v>
      </c>
      <c r="B1583" s="190" t="s">
        <v>665</v>
      </c>
      <c r="C1583" s="190">
        <v>688</v>
      </c>
      <c r="D1583" s="190" t="str">
        <f>VLOOKUP($A1583, Учреждения!$B$4:$F$292, 3, FALSE)</f>
        <v xml:space="preserve"> ГБОУ "ШКОЛА № 53 Г.О. ГОРЛОВКА"</v>
      </c>
      <c r="E1583" s="81" t="s">
        <v>140</v>
      </c>
      <c r="F1583" s="81" t="s">
        <v>140</v>
      </c>
      <c r="G1583" s="81" t="s">
        <v>140</v>
      </c>
      <c r="H1583" s="81" t="s">
        <v>140</v>
      </c>
      <c r="I1583" s="81" t="s">
        <v>140</v>
      </c>
      <c r="J1583" s="81" t="s">
        <v>140</v>
      </c>
      <c r="K1583" s="80">
        <f>SUM(J1584:J1603)</f>
        <v>147510</v>
      </c>
      <c r="L1583" s="56"/>
      <c r="M1583" s="89"/>
      <c r="N1583" s="57"/>
      <c r="O1583" s="43"/>
      <c r="P1583" s="85"/>
      <c r="T1583" s="85" t="s">
        <v>697</v>
      </c>
    </row>
    <row r="1584" spans="1:20" ht="18.75" hidden="1" customHeight="1" x14ac:dyDescent="0.3">
      <c r="A1584" s="82">
        <v>23117207</v>
      </c>
      <c r="B1584" s="191"/>
      <c r="C1584" s="191"/>
      <c r="D1584" s="191"/>
      <c r="E1584" s="44">
        <v>906</v>
      </c>
      <c r="F1584" s="44" t="s">
        <v>145</v>
      </c>
      <c r="G1584" s="62">
        <v>1400023220</v>
      </c>
      <c r="H1584" s="56">
        <v>612</v>
      </c>
      <c r="I1584" s="56"/>
      <c r="J1584" s="57">
        <f>SUMIFS(техфайл!$H$7:$H$4325,техфайл!$D$7:$D$4325,F1584,техфайл!$E$7:$E$4325,G1584,техфайл!$F$7:$F$4325,H1584,техфайл!$A$7:$A$4325,A1584)</f>
        <v>0</v>
      </c>
      <c r="K1584" s="57"/>
      <c r="L1584" s="56">
        <v>211</v>
      </c>
      <c r="M1584" s="89" t="s">
        <v>172</v>
      </c>
      <c r="N1584" s="57">
        <f>SUMIFS(техфайл!$H$7:$H$4325,техфайл!$D$7:$D$4325,F1584,техфайл!$E$7:$E$4325,G1584,техфайл!$F$7:$F$4325,H1584,техфайл!$G$7:$G$4325,L1584,техфайл!$A$7:$A$4325,A1584,техфайл!$K$7:$K$4325,M1584)+SUMIFS(техфайл!$H$7:$H$4325,техфайл!$D$7:$D$4325,F1584,техфайл!$E$7:$E$4325,G1584,техфайл!$F$7:$F$4325,H1584,техфайл!$G$7:$G$4325,266,техфайл!$A$7:$A$4325,A1584,техфайл!$K$7:$K$4325,M1584)</f>
        <v>0</v>
      </c>
      <c r="O1584" s="43"/>
      <c r="P1584" s="56" t="str">
        <f t="shared" ref="P1584:P1603" si="152">E1584&amp;F1584&amp;SUBSTITUTE(G1584," ","")&amp;H1584</f>
        <v>90607021400023220612</v>
      </c>
    </row>
    <row r="1585" spans="1:16" x14ac:dyDescent="0.3">
      <c r="A1585" s="82">
        <v>23117207</v>
      </c>
      <c r="B1585" s="191"/>
      <c r="C1585" s="191"/>
      <c r="D1585" s="191"/>
      <c r="E1585" s="44">
        <v>906</v>
      </c>
      <c r="F1585" s="44" t="s">
        <v>145</v>
      </c>
      <c r="G1585" s="62" t="s">
        <v>684</v>
      </c>
      <c r="H1585" s="56">
        <v>612</v>
      </c>
      <c r="I1585" s="56"/>
      <c r="J1585" s="57">
        <f>SUMIFS(техфайл!$H$7:$H$4325,техфайл!$D$7:$D$4325,F1585,техфайл!$E$7:$E$4325,G1585,техфайл!$F$7:$F$4325,H1585,техфайл!$A$7:$A$4325,A1585)</f>
        <v>147510</v>
      </c>
      <c r="K1585" s="164"/>
      <c r="L1585" s="56">
        <v>213</v>
      </c>
      <c r="M1585" s="89" t="s">
        <v>173</v>
      </c>
      <c r="N1585" s="57">
        <f>SUMIFS(техфайл!$H$7:$H$4325,техфайл!$D$7:$D$4325,F1585,техфайл!$E$7:$E$4325,G1585,техфайл!$F$7:$F$4325,H1585,техфайл!$G$7:$G$4325,L1585,техфайл!$A$7:$A$4325,A1585,техфайл!$K$7:$K$4325,M1585)</f>
        <v>0</v>
      </c>
      <c r="O1585" s="43"/>
      <c r="P1585" s="56" t="str">
        <f t="shared" si="152"/>
        <v>906070214000R3040612</v>
      </c>
    </row>
    <row r="1586" spans="1:16" ht="18.75" hidden="1" customHeight="1" x14ac:dyDescent="0.3">
      <c r="A1586" s="82">
        <v>23117207</v>
      </c>
      <c r="B1586" s="191"/>
      <c r="C1586" s="191"/>
      <c r="D1586" s="191"/>
      <c r="E1586" s="44">
        <v>906</v>
      </c>
      <c r="F1586" s="44" t="s">
        <v>145</v>
      </c>
      <c r="G1586" s="62" t="s">
        <v>683</v>
      </c>
      <c r="H1586" s="56">
        <v>612</v>
      </c>
      <c r="I1586" s="56"/>
      <c r="J1586" s="57">
        <f>SUMIFS(техфайл!$H$7:$H$4325,техфайл!$D$7:$D$4325,F1586,техфайл!$E$7:$E$4325,G1586,техфайл!$F$7:$F$4325,H1586,техфайл!$A$7:$A$4325,A1586)</f>
        <v>0</v>
      </c>
      <c r="K1586" s="57"/>
      <c r="L1586" s="56">
        <v>211</v>
      </c>
      <c r="M1586" s="89" t="s">
        <v>172</v>
      </c>
      <c r="N1586" s="57">
        <f>SUMIFS(техфайл!$H$7:$H$4325,техфайл!$D$7:$D$4325,F1586,техфайл!$E$7:$E$4325,G1586,техфайл!$F$7:$F$4325,H1586,техфайл!$G$7:$G$4325,L1586,техфайл!$A$7:$A$4325,A1586,техфайл!$K$7:$K$4325,M1586)+SUMIFS(техфайл!$H$7:$H$4325,техфайл!$D$7:$D$4325,F1586,техфайл!$E$7:$E$4325,G1586,техфайл!$F$7:$F$4325,H1586,техфайл!$G$7:$G$4325,266,техфайл!$A$7:$A$4325,A1586,техфайл!$K$7:$K$4325,M1586)</f>
        <v>0</v>
      </c>
      <c r="O1586" s="43"/>
      <c r="P1586" s="56" t="str">
        <f t="shared" ref="P1586:P1587" si="153">E1586&amp;F1586&amp;SUBSTITUTE(G1586," ","")&amp;H1586</f>
        <v>906070214000R3030612</v>
      </c>
    </row>
    <row r="1587" spans="1:16" hidden="1" x14ac:dyDescent="0.3">
      <c r="A1587" s="82">
        <v>23117207</v>
      </c>
      <c r="B1587" s="191"/>
      <c r="C1587" s="191"/>
      <c r="D1587" s="191"/>
      <c r="E1587" s="44">
        <v>906</v>
      </c>
      <c r="F1587" s="44" t="s">
        <v>145</v>
      </c>
      <c r="G1587" s="62" t="s">
        <v>683</v>
      </c>
      <c r="H1587" s="56"/>
      <c r="I1587" s="56"/>
      <c r="J1587" s="57">
        <f>SUMIFS(техфайл!$H$7:$H$4325,техфайл!$D$7:$D$4325,F1587,техфайл!$E$7:$E$4325,G1587,техфайл!$F$7:$F$4325,H1587,техфайл!$A$7:$A$4325,A1587)</f>
        <v>0</v>
      </c>
      <c r="K1587" s="57"/>
      <c r="L1587" s="56">
        <v>213</v>
      </c>
      <c r="M1587" s="89" t="s">
        <v>173</v>
      </c>
      <c r="N1587" s="57">
        <f>SUMIFS(техфайл!$H$7:$H$4325,техфайл!$D$7:$D$4325,F1587,техфайл!$E$7:$E$4325,G1587,техфайл!$F$7:$F$4325,H1587,техфайл!$G$7:$G$4325,L1587,техфайл!$A$7:$A$4325,A1587,техфайл!$K$7:$K$4325,M1587)</f>
        <v>0</v>
      </c>
      <c r="O1587" s="43"/>
      <c r="P1587" s="56" t="str">
        <f t="shared" si="153"/>
        <v>906070214000R3030</v>
      </c>
    </row>
    <row r="1588" spans="1:16" hidden="1" x14ac:dyDescent="0.3">
      <c r="A1588" s="82">
        <v>23117207</v>
      </c>
      <c r="B1588" s="191"/>
      <c r="C1588" s="191"/>
      <c r="D1588" s="191"/>
      <c r="E1588" s="44">
        <v>906</v>
      </c>
      <c r="F1588" s="44" t="s">
        <v>145</v>
      </c>
      <c r="G1588" s="62" t="s">
        <v>685</v>
      </c>
      <c r="H1588" s="56">
        <v>612</v>
      </c>
      <c r="I1588" s="56"/>
      <c r="J1588" s="57">
        <f>SUMIFS(техфайл!$H$7:$H$4325,техфайл!$D$7:$D$4325,F1588,техфайл!$E$7:$E$4325,G1588,техфайл!$F$7:$F$4325,H1588,техфайл!$A$7:$A$4325,A1588)</f>
        <v>0</v>
      </c>
      <c r="K1588" s="57"/>
      <c r="L1588" s="56">
        <v>221</v>
      </c>
      <c r="M1588" s="89" t="s">
        <v>131</v>
      </c>
      <c r="N1588" s="57">
        <f>SUMIFS(техфайл!$H$7:$H$4325,техфайл!$D$7:$D$4325,F1588,техфайл!$E$7:$E$4325,G1588,техфайл!$F$7:$F$4325,H1588,техфайл!$G$7:$G$4325,L1588,техфайл!$A$7:$A$4325,A1588,техфайл!$K$7:$K$4325,M1588)</f>
        <v>0</v>
      </c>
      <c r="O1588" s="43"/>
      <c r="P1588" s="56" t="str">
        <f t="shared" si="152"/>
        <v>906070214000R0500612</v>
      </c>
    </row>
    <row r="1589" spans="1:16" hidden="1" x14ac:dyDescent="0.3">
      <c r="A1589" s="82">
        <v>23117207</v>
      </c>
      <c r="B1589" s="191"/>
      <c r="C1589" s="191"/>
      <c r="D1589" s="191"/>
      <c r="E1589" s="44">
        <v>906</v>
      </c>
      <c r="F1589" s="44" t="s">
        <v>145</v>
      </c>
      <c r="G1589" s="62" t="s">
        <v>685</v>
      </c>
      <c r="H1589" s="56"/>
      <c r="I1589" s="56"/>
      <c r="J1589" s="57">
        <f>SUMIFS(техфайл!$H$7:$H$4325,техфайл!$D$7:$D$4325,F1589,техфайл!$E$7:$E$4325,G1589,техфайл!$F$7:$F$4325,H1589,техфайл!$A$7:$A$4325,A1589)</f>
        <v>0</v>
      </c>
      <c r="K1589" s="57"/>
      <c r="L1589" s="56">
        <v>223</v>
      </c>
      <c r="M1589" s="89" t="s">
        <v>132</v>
      </c>
      <c r="N1589" s="57">
        <f>SUMIFS(техфайл!$H$7:$H$4325,техфайл!$D$7:$D$4325,F1589,техфайл!$E$7:$E$4325,G1589,техфайл!$F$7:$F$4325,H1589,техфайл!$G$7:$G$4325,L1589,техфайл!$A$7:$A$4325,A1589,техфайл!$K$7:$K$4325,M1589)</f>
        <v>0</v>
      </c>
      <c r="O1589" s="43"/>
      <c r="P1589" s="56" t="str">
        <f t="shared" si="152"/>
        <v>906070214000R0500</v>
      </c>
    </row>
    <row r="1590" spans="1:16" hidden="1" x14ac:dyDescent="0.3">
      <c r="A1590" s="82">
        <v>23117207</v>
      </c>
      <c r="B1590" s="191"/>
      <c r="C1590" s="191"/>
      <c r="D1590" s="191"/>
      <c r="E1590" s="44">
        <v>906</v>
      </c>
      <c r="F1590" s="44" t="s">
        <v>145</v>
      </c>
      <c r="G1590" s="62">
        <v>1400023220</v>
      </c>
      <c r="H1590" s="56">
        <v>244</v>
      </c>
      <c r="I1590" s="56"/>
      <c r="J1590" s="57"/>
      <c r="K1590" s="57"/>
      <c r="L1590" s="56">
        <v>223</v>
      </c>
      <c r="M1590" s="89" t="s">
        <v>133</v>
      </c>
      <c r="N1590" s="57">
        <f>SUMIFS(техфайл!$H$7:$H$4325,техфайл!$D$7:$D$4325,F1590,техфайл!$E$7:$E$4325,G1590,техфайл!$F$7:$F$4325,H1590,техфайл!$G$7:$G$4325,L1590,техфайл!$A$7:$A$4325,A1590,техфайл!$K$7:$K$4325,M1590)</f>
        <v>0</v>
      </c>
      <c r="O1590" s="43"/>
      <c r="P1590" s="56" t="str">
        <f t="shared" si="152"/>
        <v>90607021400023220244</v>
      </c>
    </row>
    <row r="1591" spans="1:16" hidden="1" x14ac:dyDescent="0.3">
      <c r="A1591" s="82">
        <v>23117207</v>
      </c>
      <c r="B1591" s="191"/>
      <c r="C1591" s="191"/>
      <c r="D1591" s="191"/>
      <c r="E1591" s="44">
        <v>906</v>
      </c>
      <c r="F1591" s="44" t="s">
        <v>145</v>
      </c>
      <c r="G1591" s="62">
        <v>1400023220</v>
      </c>
      <c r="H1591" s="56">
        <v>247</v>
      </c>
      <c r="I1591" s="56"/>
      <c r="J1591" s="57"/>
      <c r="K1591" s="57"/>
      <c r="L1591" s="56">
        <v>223</v>
      </c>
      <c r="M1591" s="89" t="s">
        <v>134</v>
      </c>
      <c r="N1591" s="57">
        <f>SUMIFS(техфайл!$H$7:$H$4325,техфайл!$D$7:$D$4325,F1591,техфайл!$E$7:$E$4325,G1591,техфайл!$F$7:$F$4325,H1591,техфайл!$G$7:$G$4325,L1591,техфайл!$A$7:$A$4325,A1591,техфайл!$K$7:$K$4325,M1591)</f>
        <v>0</v>
      </c>
      <c r="O1591" s="43"/>
      <c r="P1591" s="56" t="str">
        <f t="shared" si="152"/>
        <v>90607021400023220247</v>
      </c>
    </row>
    <row r="1592" spans="1:16" hidden="1" x14ac:dyDescent="0.3">
      <c r="A1592" s="82">
        <v>23117207</v>
      </c>
      <c r="B1592" s="191"/>
      <c r="C1592" s="191"/>
      <c r="D1592" s="191"/>
      <c r="E1592" s="44">
        <v>906</v>
      </c>
      <c r="F1592" s="44" t="s">
        <v>145</v>
      </c>
      <c r="G1592" s="62">
        <v>1400023220</v>
      </c>
      <c r="H1592" s="56">
        <v>247</v>
      </c>
      <c r="I1592" s="56"/>
      <c r="J1592" s="57"/>
      <c r="K1592" s="57"/>
      <c r="L1592" s="56">
        <v>223</v>
      </c>
      <c r="M1592" s="89" t="s">
        <v>135</v>
      </c>
      <c r="N1592" s="57">
        <f>SUMIFS(техфайл!$H$7:$H$4325,техфайл!$D$7:$D$4325,F1592,техфайл!$E$7:$E$4325,G1592,техфайл!$F$7:$F$4325,H1592,техфайл!$G$7:$G$4325,L1592,техфайл!$A$7:$A$4325,A1592,техфайл!$K$7:$K$4325,M1592)</f>
        <v>0</v>
      </c>
      <c r="O1592" s="43"/>
      <c r="P1592" s="56" t="str">
        <f t="shared" si="152"/>
        <v>90607021400023220247</v>
      </c>
    </row>
    <row r="1593" spans="1:16" hidden="1" x14ac:dyDescent="0.3">
      <c r="A1593" s="82">
        <v>23117207</v>
      </c>
      <c r="B1593" s="191"/>
      <c r="C1593" s="191"/>
      <c r="D1593" s="191"/>
      <c r="E1593" s="44">
        <v>906</v>
      </c>
      <c r="F1593" s="44" t="s">
        <v>145</v>
      </c>
      <c r="G1593" s="62">
        <v>1400023220</v>
      </c>
      <c r="H1593" s="56">
        <v>244</v>
      </c>
      <c r="I1593" s="56"/>
      <c r="J1593" s="57"/>
      <c r="K1593" s="57"/>
      <c r="L1593" s="56">
        <v>225</v>
      </c>
      <c r="M1593" s="89" t="s">
        <v>131</v>
      </c>
      <c r="N1593" s="57">
        <f>SUMIFS(техфайл!$H$7:$H$4325,техфайл!$D$7:$D$4325,F1593,техфайл!$E$7:$E$4325,G1593,техфайл!$F$7:$F$4325,H1593,техфайл!$G$7:$G$4325,L1593,техфайл!$A$7:$A$4325,A1593,техфайл!$K$7:$K$4325,M1593)</f>
        <v>0</v>
      </c>
      <c r="O1593" s="43"/>
      <c r="P1593" s="56" t="str">
        <f t="shared" si="152"/>
        <v>90607021400023220244</v>
      </c>
    </row>
    <row r="1594" spans="1:16" hidden="1" x14ac:dyDescent="0.3">
      <c r="A1594" s="82">
        <v>23117207</v>
      </c>
      <c r="B1594" s="191"/>
      <c r="C1594" s="191"/>
      <c r="D1594" s="191"/>
      <c r="E1594" s="44">
        <v>906</v>
      </c>
      <c r="F1594" s="44" t="s">
        <v>145</v>
      </c>
      <c r="G1594" s="62">
        <v>1400023220</v>
      </c>
      <c r="H1594" s="56">
        <v>244</v>
      </c>
      <c r="I1594" s="56"/>
      <c r="J1594" s="57"/>
      <c r="K1594" s="57"/>
      <c r="L1594" s="56">
        <v>226</v>
      </c>
      <c r="M1594" s="89" t="s">
        <v>137</v>
      </c>
      <c r="N1594" s="57">
        <f>SUMIFS(техфайл!$H$7:$H$4325,техфайл!$D$7:$D$4325,F1594,техфайл!$E$7:$E$4325,G1594,техфайл!$F$7:$F$4325,H1594,техфайл!$G$7:$G$4325,L1594,техфайл!$A$7:$A$4325,A1594,техфайл!$K$7:$K$4325,M1594)</f>
        <v>0</v>
      </c>
      <c r="O1594" s="43"/>
      <c r="P1594" s="56" t="str">
        <f t="shared" si="152"/>
        <v>90607021400023220244</v>
      </c>
    </row>
    <row r="1595" spans="1:16" hidden="1" x14ac:dyDescent="0.3">
      <c r="A1595" s="82">
        <v>23117207</v>
      </c>
      <c r="B1595" s="191"/>
      <c r="C1595" s="191"/>
      <c r="D1595" s="191"/>
      <c r="E1595" s="44">
        <v>906</v>
      </c>
      <c r="F1595" s="44" t="s">
        <v>145</v>
      </c>
      <c r="G1595" s="62">
        <v>1400023220</v>
      </c>
      <c r="H1595" s="56">
        <v>244</v>
      </c>
      <c r="I1595" s="56"/>
      <c r="J1595" s="57"/>
      <c r="K1595" s="57"/>
      <c r="L1595" s="56">
        <v>226</v>
      </c>
      <c r="M1595" s="89" t="s">
        <v>131</v>
      </c>
      <c r="N1595" s="57">
        <f>SUMIFS(техфайл!$H$7:$H$4325,техфайл!$D$7:$D$4325,F1595,техфайл!$E$7:$E$4325,G1595,техфайл!$F$7:$F$4325,H1595,техфайл!$G$7:$G$4325,L1595,техфайл!$A$7:$A$4325,A1595,техфайл!$K$7:$K$4325,M1595)</f>
        <v>0</v>
      </c>
      <c r="O1595" s="43"/>
      <c r="P1595" s="56" t="str">
        <f t="shared" si="152"/>
        <v>90607021400023220244</v>
      </c>
    </row>
    <row r="1596" spans="1:16" hidden="1" x14ac:dyDescent="0.3">
      <c r="A1596" s="82">
        <v>23117207</v>
      </c>
      <c r="B1596" s="191"/>
      <c r="C1596" s="191"/>
      <c r="D1596" s="191"/>
      <c r="E1596" s="44">
        <v>906</v>
      </c>
      <c r="F1596" s="44" t="s">
        <v>145</v>
      </c>
      <c r="G1596" s="62">
        <v>1400023220</v>
      </c>
      <c r="H1596" s="56">
        <v>244</v>
      </c>
      <c r="I1596" s="56"/>
      <c r="J1596" s="57"/>
      <c r="K1596" s="57"/>
      <c r="L1596" s="56">
        <v>310</v>
      </c>
      <c r="M1596" s="89" t="s">
        <v>136</v>
      </c>
      <c r="N1596" s="57">
        <f>SUMIFS(техфайл!$H$7:$H$4325,техфайл!$D$7:$D$4325,F1596,техфайл!$E$7:$E$4325,G1596,техфайл!$F$7:$F$4325,H1596,техфайл!$G$7:$G$4325,L1596,техфайл!$A$7:$A$4325,A1596,техфайл!$K$7:$K$4325,M1596)</f>
        <v>0</v>
      </c>
      <c r="O1596" s="43"/>
      <c r="P1596" s="56" t="str">
        <f t="shared" si="152"/>
        <v>90607021400023220244</v>
      </c>
    </row>
    <row r="1597" spans="1:16" hidden="1" x14ac:dyDescent="0.3">
      <c r="A1597" s="82">
        <v>23117207</v>
      </c>
      <c r="B1597" s="191"/>
      <c r="C1597" s="191"/>
      <c r="D1597" s="191"/>
      <c r="E1597" s="44">
        <v>906</v>
      </c>
      <c r="F1597" s="44" t="s">
        <v>145</v>
      </c>
      <c r="G1597" s="62">
        <v>1400023220</v>
      </c>
      <c r="H1597" s="56">
        <v>244</v>
      </c>
      <c r="I1597" s="56"/>
      <c r="J1597" s="57"/>
      <c r="K1597" s="57"/>
      <c r="L1597" s="56">
        <v>342</v>
      </c>
      <c r="M1597" s="89">
        <v>2230</v>
      </c>
      <c r="N1597" s="57">
        <f>SUMIFS(техфайл!$H$7:$H$4325,техфайл!$D$7:$D$4325,F1597,техфайл!$E$7:$E$4325,G1597,техфайл!$F$7:$F$4325,H1597,техфайл!$G$7:$G$4325,L1597,техфайл!$A$7:$A$4325,A1597,техфайл!$K$7:$K$4325,M1597)</f>
        <v>0</v>
      </c>
      <c r="O1597" s="43"/>
      <c r="P1597" s="56" t="str">
        <f t="shared" ref="P1597" si="154">E1597&amp;F1597&amp;SUBSTITUTE(G1597," ","")&amp;H1597</f>
        <v>90607021400023220244</v>
      </c>
    </row>
    <row r="1598" spans="1:16" hidden="1" x14ac:dyDescent="0.3">
      <c r="A1598" s="82">
        <v>23117207</v>
      </c>
      <c r="B1598" s="191"/>
      <c r="C1598" s="191"/>
      <c r="D1598" s="191"/>
      <c r="E1598" s="44">
        <v>906</v>
      </c>
      <c r="F1598" s="44" t="s">
        <v>145</v>
      </c>
      <c r="G1598" s="62" t="s">
        <v>684</v>
      </c>
      <c r="H1598" s="56">
        <v>244</v>
      </c>
      <c r="I1598" s="56"/>
      <c r="J1598" s="57">
        <f>SUMIFS(техфайл!$H$7:$H$4325,техфайл!$D$7:$D$4325,F1598,техфайл!$E$7:$E$4325,G1598,техфайл!$F$7:$F$4325,H1598,техфайл!$A$7:$A$4325,A1598)</f>
        <v>0</v>
      </c>
      <c r="K1598" s="57"/>
      <c r="L1598" s="56">
        <v>342</v>
      </c>
      <c r="M1598" s="89">
        <v>2230</v>
      </c>
      <c r="N1598" s="57">
        <f>SUMIFS(техфайл!$H$7:$H$4325,техфайл!$D$7:$D$4325,F1598,техфайл!$E$7:$E$4325,G1598,техфайл!$F$7:$F$4325,H1598,техфайл!$G$7:$G$4325,L1598,техфайл!$A$7:$A$4325,A1598,техфайл!$K$7:$K$4325,M1598)</f>
        <v>0</v>
      </c>
      <c r="O1598" s="43"/>
      <c r="P1598" s="56" t="str">
        <f t="shared" si="152"/>
        <v>906070214000R3040244</v>
      </c>
    </row>
    <row r="1599" spans="1:16" hidden="1" x14ac:dyDescent="0.3">
      <c r="A1599" s="82">
        <v>23117207</v>
      </c>
      <c r="B1599" s="191"/>
      <c r="C1599" s="191"/>
      <c r="D1599" s="191"/>
      <c r="E1599" s="44">
        <v>906</v>
      </c>
      <c r="F1599" s="44" t="s">
        <v>145</v>
      </c>
      <c r="G1599" s="62">
        <v>1400023220</v>
      </c>
      <c r="H1599" s="56">
        <v>244</v>
      </c>
      <c r="I1599" s="56"/>
      <c r="J1599" s="57"/>
      <c r="K1599" s="57"/>
      <c r="L1599" s="56">
        <v>344</v>
      </c>
      <c r="M1599" s="89" t="s">
        <v>136</v>
      </c>
      <c r="N1599" s="57">
        <f>SUMIFS(техфайл!$H$7:$H$4325,техфайл!$D$7:$D$4325,F1599,техфайл!$E$7:$E$4325,G1599,техфайл!$F$7:$F$4325,H1599,техфайл!$G$7:$G$4325,L1599,техфайл!$A$7:$A$4325,A1599,техфайл!$K$7:$K$4325,M1599)</f>
        <v>0</v>
      </c>
      <c r="O1599" s="43"/>
      <c r="P1599" s="56" t="str">
        <f t="shared" si="152"/>
        <v>90607021400023220244</v>
      </c>
    </row>
    <row r="1600" spans="1:16" hidden="1" x14ac:dyDescent="0.3">
      <c r="A1600" s="82">
        <v>23117207</v>
      </c>
      <c r="B1600" s="191"/>
      <c r="C1600" s="191"/>
      <c r="D1600" s="191"/>
      <c r="E1600" s="44">
        <v>906</v>
      </c>
      <c r="F1600" s="44" t="s">
        <v>145</v>
      </c>
      <c r="G1600" s="62">
        <v>1400023220</v>
      </c>
      <c r="H1600" s="56">
        <v>244</v>
      </c>
      <c r="I1600" s="56"/>
      <c r="J1600" s="57"/>
      <c r="K1600" s="57"/>
      <c r="L1600" s="56">
        <v>346</v>
      </c>
      <c r="M1600" s="89" t="s">
        <v>136</v>
      </c>
      <c r="N1600" s="57">
        <f>SUMIFS(техфайл!$H$7:$H$4325,техфайл!$D$7:$D$4325,F1600,техфайл!$E$7:$E$4325,G1600,техфайл!$F$7:$F$4325,H1600,техфайл!$G$7:$G$4325,L1600,техфайл!$A$7:$A$4325,A1600,техфайл!$K$7:$K$4325,M1600)</f>
        <v>0</v>
      </c>
      <c r="O1600" s="43"/>
      <c r="P1600" s="56" t="str">
        <f t="shared" si="152"/>
        <v>90607021400023220244</v>
      </c>
    </row>
    <row r="1601" spans="1:16" hidden="1" x14ac:dyDescent="0.3">
      <c r="A1601" s="82">
        <v>23117207</v>
      </c>
      <c r="B1601" s="191"/>
      <c r="C1601" s="191"/>
      <c r="D1601" s="191"/>
      <c r="E1601" s="44">
        <v>906</v>
      </c>
      <c r="F1601" s="44" t="s">
        <v>145</v>
      </c>
      <c r="G1601" s="62">
        <v>1400023220</v>
      </c>
      <c r="H1601" s="56">
        <v>851</v>
      </c>
      <c r="I1601" s="56"/>
      <c r="J1601" s="57">
        <f>SUMIFS(техфайл!$H$7:$H$4325,техфайл!$D$7:$D$4325,F1601,техфайл!$E$7:$E$4325,G1601,техфайл!$F$7:$F$4325,H1601,техфайл!$A$7:$A$4325,A1601)</f>
        <v>0</v>
      </c>
      <c r="K1601" s="57"/>
      <c r="L1601" s="56">
        <v>291</v>
      </c>
      <c r="M1601" s="89" t="s">
        <v>138</v>
      </c>
      <c r="N1601" s="57">
        <f>SUMIFS(техфайл!$H$7:$H$4325,техфайл!$D$7:$D$4325,F1601,техфайл!$E$7:$E$4325,G1601,техфайл!$F$7:$F$4325,H1601,техфайл!$G$7:$G$4325,L1601,техфайл!$A$7:$A$4325,A1601,техфайл!$K$7:$K$4325,M1601)</f>
        <v>0</v>
      </c>
      <c r="O1601" s="43"/>
      <c r="P1601" s="56" t="str">
        <f t="shared" si="152"/>
        <v>90607021400023220851</v>
      </c>
    </row>
    <row r="1602" spans="1:16" hidden="1" x14ac:dyDescent="0.3">
      <c r="A1602" s="82">
        <v>23117207</v>
      </c>
      <c r="B1602" s="191"/>
      <c r="C1602" s="191"/>
      <c r="D1602" s="191"/>
      <c r="E1602" s="44">
        <v>906</v>
      </c>
      <c r="F1602" s="44" t="s">
        <v>174</v>
      </c>
      <c r="G1602" s="62">
        <v>1400005000</v>
      </c>
      <c r="H1602" s="56">
        <v>112</v>
      </c>
      <c r="I1602" s="56"/>
      <c r="J1602" s="57">
        <f>SUMIFS(техфайл!$H$7:$H$4325,техфайл!$D$7:$D$4325,F1602,техфайл!$E$7:$E$4325,G1602,техфайл!$F$7:$F$4325,H1602,техфайл!$A$7:$A$4325,A1602)</f>
        <v>0</v>
      </c>
      <c r="K1602" s="57"/>
      <c r="L1602" s="56">
        <v>212</v>
      </c>
      <c r="M1602" s="89" t="s">
        <v>175</v>
      </c>
      <c r="N1602" s="57">
        <f>SUMIFS(техфайл!$H$7:$H$4325,техфайл!$D$7:$D$4325,F1602,техфайл!$E$7:$E$4325,G1602,техфайл!$F$7:$F$4325,H1602,техфайл!$G$7:$G$4325,L1602,техфайл!$A$7:$A$4325,A1602,техфайл!$K$7:$K$4325,M1602)</f>
        <v>0</v>
      </c>
      <c r="O1602" s="43"/>
      <c r="P1602" s="56" t="str">
        <f t="shared" si="152"/>
        <v>90607051400005000112</v>
      </c>
    </row>
    <row r="1603" spans="1:16" hidden="1" x14ac:dyDescent="0.3">
      <c r="A1603" s="82">
        <v>23117207</v>
      </c>
      <c r="B1603" s="192"/>
      <c r="C1603" s="192"/>
      <c r="D1603" s="192"/>
      <c r="E1603" s="44">
        <v>906</v>
      </c>
      <c r="F1603" s="44" t="s">
        <v>174</v>
      </c>
      <c r="G1603" s="62">
        <v>1400005000</v>
      </c>
      <c r="H1603" s="56">
        <v>244</v>
      </c>
      <c r="I1603" s="56"/>
      <c r="J1603" s="57">
        <f>SUMIFS(техфайл!$H$7:$H$4325,техфайл!$D$7:$D$4325,F1603,техфайл!$E$7:$E$4325,G1603,техфайл!$F$7:$F$4325,H1603,техфайл!$A$7:$A$4325,A1603)</f>
        <v>0</v>
      </c>
      <c r="K1603" s="57"/>
      <c r="L1603" s="56">
        <v>226</v>
      </c>
      <c r="M1603" s="89" t="s">
        <v>175</v>
      </c>
      <c r="N1603" s="57">
        <f>SUMIFS(техфайл!$H$7:$H$4325,техфайл!$D$7:$D$4325,F1603,техфайл!$E$7:$E$4325,G1603,техфайл!$F$7:$F$4325,H1603,техфайл!$G$7:$G$4325,L1603,техфайл!$A$7:$A$4325,A1603,техфайл!$K$7:$K$4325,M1603)</f>
        <v>0</v>
      </c>
      <c r="O1603" s="43"/>
      <c r="P1603" s="56" t="str">
        <f t="shared" si="152"/>
        <v>90607051400005000244</v>
      </c>
    </row>
    <row r="1604" spans="1:16" ht="18.75" customHeight="1" x14ac:dyDescent="0.3">
      <c r="A1604" s="82">
        <v>25708007</v>
      </c>
      <c r="B1604" s="190" t="s">
        <v>666</v>
      </c>
      <c r="C1604" s="190">
        <v>689</v>
      </c>
      <c r="D1604" s="190" t="str">
        <f>VLOOKUP($A1604, Учреждения!$B$4:$F$292, 3, FALSE)</f>
        <v xml:space="preserve"> ГБОУ "ШКОЛА № 54 Г.О. ГОРЛОВКА"</v>
      </c>
      <c r="E1604" s="81" t="s">
        <v>140</v>
      </c>
      <c r="F1604" s="81" t="s">
        <v>140</v>
      </c>
      <c r="G1604" s="81" t="s">
        <v>140</v>
      </c>
      <c r="H1604" s="81" t="s">
        <v>140</v>
      </c>
      <c r="I1604" s="81" t="s">
        <v>140</v>
      </c>
      <c r="J1604" s="81" t="s">
        <v>140</v>
      </c>
      <c r="K1604" s="80">
        <f>SUM(J1605:J1624)</f>
        <v>201150</v>
      </c>
      <c r="L1604" s="56"/>
      <c r="M1604" s="89"/>
      <c r="N1604" s="57"/>
      <c r="O1604" s="43"/>
      <c r="P1604" s="85"/>
    </row>
    <row r="1605" spans="1:16" ht="18.75" hidden="1" customHeight="1" x14ac:dyDescent="0.3">
      <c r="A1605" s="82">
        <v>25708007</v>
      </c>
      <c r="B1605" s="191"/>
      <c r="C1605" s="191"/>
      <c r="D1605" s="191"/>
      <c r="E1605" s="44">
        <v>906</v>
      </c>
      <c r="F1605" s="44" t="s">
        <v>145</v>
      </c>
      <c r="G1605" s="62">
        <v>1400023220</v>
      </c>
      <c r="H1605" s="56">
        <v>612</v>
      </c>
      <c r="I1605" s="56"/>
      <c r="J1605" s="57">
        <f>SUMIFS(техфайл!$H$7:$H$4325,техфайл!$D$7:$D$4325,F1605,техфайл!$E$7:$E$4325,G1605,техфайл!$F$7:$F$4325,H1605,техфайл!$A$7:$A$4325,A1605)</f>
        <v>0</v>
      </c>
      <c r="K1605" s="57"/>
      <c r="L1605" s="56">
        <v>211</v>
      </c>
      <c r="M1605" s="89" t="s">
        <v>172</v>
      </c>
      <c r="N1605" s="57">
        <f>SUMIFS(техфайл!$H$7:$H$4325,техфайл!$D$7:$D$4325,F1605,техфайл!$E$7:$E$4325,G1605,техфайл!$F$7:$F$4325,H1605,техфайл!$G$7:$G$4325,L1605,техфайл!$A$7:$A$4325,A1605,техфайл!$K$7:$K$4325,M1605)+SUMIFS(техфайл!$H$7:$H$4325,техфайл!$D$7:$D$4325,F1605,техфайл!$E$7:$E$4325,G1605,техфайл!$F$7:$F$4325,H1605,техфайл!$G$7:$G$4325,266,техфайл!$A$7:$A$4325,A1605,техфайл!$K$7:$K$4325,M1605)</f>
        <v>0</v>
      </c>
      <c r="O1605" s="43"/>
      <c r="P1605" s="56" t="str">
        <f t="shared" ref="P1605:P1624" si="155">E1605&amp;F1605&amp;SUBSTITUTE(G1605," ","")&amp;H1605</f>
        <v>90607021400023220612</v>
      </c>
    </row>
    <row r="1606" spans="1:16" x14ac:dyDescent="0.3">
      <c r="A1606" s="82">
        <v>25708007</v>
      </c>
      <c r="B1606" s="191"/>
      <c r="C1606" s="191"/>
      <c r="D1606" s="191"/>
      <c r="E1606" s="44">
        <v>906</v>
      </c>
      <c r="F1606" s="44" t="s">
        <v>145</v>
      </c>
      <c r="G1606" s="62" t="s">
        <v>684</v>
      </c>
      <c r="H1606" s="56">
        <v>612</v>
      </c>
      <c r="I1606" s="56"/>
      <c r="J1606" s="57">
        <f>SUMIFS(техфайл!$H$7:$H$4325,техфайл!$D$7:$D$4325,F1606,техфайл!$E$7:$E$4325,G1606,техфайл!$F$7:$F$4325,H1606,техфайл!$A$7:$A$4325,A1606)</f>
        <v>201150</v>
      </c>
      <c r="K1606" s="57"/>
      <c r="L1606" s="56">
        <v>213</v>
      </c>
      <c r="M1606" s="89" t="s">
        <v>173</v>
      </c>
      <c r="N1606" s="57">
        <f>SUMIFS(техфайл!$H$7:$H$4325,техфайл!$D$7:$D$4325,F1606,техфайл!$E$7:$E$4325,G1606,техфайл!$F$7:$F$4325,H1606,техфайл!$G$7:$G$4325,L1606,техфайл!$A$7:$A$4325,A1606,техфайл!$K$7:$K$4325,M1606)</f>
        <v>0</v>
      </c>
      <c r="O1606" s="43"/>
      <c r="P1606" s="56" t="str">
        <f t="shared" si="155"/>
        <v>906070214000R3040612</v>
      </c>
    </row>
    <row r="1607" spans="1:16" ht="18.75" hidden="1" customHeight="1" x14ac:dyDescent="0.3">
      <c r="A1607" s="82">
        <v>25708007</v>
      </c>
      <c r="B1607" s="191"/>
      <c r="C1607" s="191"/>
      <c r="D1607" s="191"/>
      <c r="E1607" s="44">
        <v>906</v>
      </c>
      <c r="F1607" s="44" t="s">
        <v>145</v>
      </c>
      <c r="G1607" s="62" t="s">
        <v>683</v>
      </c>
      <c r="H1607" s="56">
        <v>612</v>
      </c>
      <c r="I1607" s="56"/>
      <c r="J1607" s="57">
        <f>SUMIFS(техфайл!$H$7:$H$4325,техфайл!$D$7:$D$4325,F1607,техфайл!$E$7:$E$4325,G1607,техфайл!$F$7:$F$4325,H1607,техфайл!$A$7:$A$4325,A1607)</f>
        <v>0</v>
      </c>
      <c r="K1607" s="57"/>
      <c r="L1607" s="56">
        <v>211</v>
      </c>
      <c r="M1607" s="89" t="s">
        <v>172</v>
      </c>
      <c r="N1607" s="57">
        <f>SUMIFS(техфайл!$H$7:$H$4325,техфайл!$D$7:$D$4325,F1607,техфайл!$E$7:$E$4325,G1607,техфайл!$F$7:$F$4325,H1607,техфайл!$G$7:$G$4325,L1607,техфайл!$A$7:$A$4325,A1607,техфайл!$K$7:$K$4325,M1607)+SUMIFS(техфайл!$H$7:$H$4325,техфайл!$D$7:$D$4325,F1607,техфайл!$E$7:$E$4325,G1607,техфайл!$F$7:$F$4325,H1607,техфайл!$G$7:$G$4325,266,техфайл!$A$7:$A$4325,A1607,техфайл!$K$7:$K$4325,M1607)</f>
        <v>0</v>
      </c>
      <c r="O1607" s="43"/>
      <c r="P1607" s="56" t="str">
        <f t="shared" ref="P1607:P1608" si="156">E1607&amp;F1607&amp;SUBSTITUTE(G1607," ","")&amp;H1607</f>
        <v>906070214000R3030612</v>
      </c>
    </row>
    <row r="1608" spans="1:16" hidden="1" x14ac:dyDescent="0.3">
      <c r="A1608" s="82">
        <v>25708007</v>
      </c>
      <c r="B1608" s="191"/>
      <c r="C1608" s="191"/>
      <c r="D1608" s="191"/>
      <c r="E1608" s="44">
        <v>906</v>
      </c>
      <c r="F1608" s="44" t="s">
        <v>145</v>
      </c>
      <c r="G1608" s="62" t="s">
        <v>683</v>
      </c>
      <c r="H1608" s="56"/>
      <c r="I1608" s="56"/>
      <c r="J1608" s="57">
        <f>SUMIFS(техфайл!$H$7:$H$4325,техфайл!$D$7:$D$4325,F1608,техфайл!$E$7:$E$4325,G1608,техфайл!$F$7:$F$4325,H1608,техфайл!$A$7:$A$4325,A1608)</f>
        <v>0</v>
      </c>
      <c r="K1608" s="57"/>
      <c r="L1608" s="56">
        <v>213</v>
      </c>
      <c r="M1608" s="89" t="s">
        <v>173</v>
      </c>
      <c r="N1608" s="57">
        <f>SUMIFS(техфайл!$H$7:$H$4325,техфайл!$D$7:$D$4325,F1608,техфайл!$E$7:$E$4325,G1608,техфайл!$F$7:$F$4325,H1608,техфайл!$G$7:$G$4325,L1608,техфайл!$A$7:$A$4325,A1608,техфайл!$K$7:$K$4325,M1608)</f>
        <v>0</v>
      </c>
      <c r="O1608" s="43"/>
      <c r="P1608" s="56" t="str">
        <f t="shared" si="156"/>
        <v>906070214000R3030</v>
      </c>
    </row>
    <row r="1609" spans="1:16" hidden="1" x14ac:dyDescent="0.3">
      <c r="A1609" s="82">
        <v>25708007</v>
      </c>
      <c r="B1609" s="191"/>
      <c r="C1609" s="191"/>
      <c r="D1609" s="191"/>
      <c r="E1609" s="44">
        <v>906</v>
      </c>
      <c r="F1609" s="44" t="s">
        <v>145</v>
      </c>
      <c r="G1609" s="62" t="s">
        <v>685</v>
      </c>
      <c r="H1609" s="56">
        <v>612</v>
      </c>
      <c r="I1609" s="56"/>
      <c r="J1609" s="57">
        <f>SUMIFS(техфайл!$H$7:$H$4325,техфайл!$D$7:$D$4325,F1609,техфайл!$E$7:$E$4325,G1609,техфайл!$F$7:$F$4325,H1609,техфайл!$A$7:$A$4325,A1609)</f>
        <v>0</v>
      </c>
      <c r="K1609" s="57"/>
      <c r="L1609" s="56">
        <v>221</v>
      </c>
      <c r="M1609" s="89" t="s">
        <v>131</v>
      </c>
      <c r="N1609" s="57">
        <f>SUMIFS(техфайл!$H$7:$H$4325,техфайл!$D$7:$D$4325,F1609,техфайл!$E$7:$E$4325,G1609,техфайл!$F$7:$F$4325,H1609,техфайл!$G$7:$G$4325,L1609,техфайл!$A$7:$A$4325,A1609,техфайл!$K$7:$K$4325,M1609)</f>
        <v>0</v>
      </c>
      <c r="O1609" s="43"/>
      <c r="P1609" s="56" t="str">
        <f t="shared" si="155"/>
        <v>906070214000R0500612</v>
      </c>
    </row>
    <row r="1610" spans="1:16" hidden="1" x14ac:dyDescent="0.3">
      <c r="A1610" s="82">
        <v>25708007</v>
      </c>
      <c r="B1610" s="191"/>
      <c r="C1610" s="191"/>
      <c r="D1610" s="191"/>
      <c r="E1610" s="44">
        <v>906</v>
      </c>
      <c r="F1610" s="44" t="s">
        <v>145</v>
      </c>
      <c r="G1610" s="62" t="s">
        <v>685</v>
      </c>
      <c r="H1610" s="56"/>
      <c r="I1610" s="56"/>
      <c r="J1610" s="57">
        <f>SUMIFS(техфайл!$H$7:$H$4325,техфайл!$D$7:$D$4325,F1610,техфайл!$E$7:$E$4325,G1610,техфайл!$F$7:$F$4325,H1610,техфайл!$A$7:$A$4325,A1610)</f>
        <v>0</v>
      </c>
      <c r="K1610" s="57"/>
      <c r="L1610" s="56">
        <v>223</v>
      </c>
      <c r="M1610" s="89" t="s">
        <v>132</v>
      </c>
      <c r="N1610" s="57">
        <f>SUMIFS(техфайл!$H$7:$H$4325,техфайл!$D$7:$D$4325,F1610,техфайл!$E$7:$E$4325,G1610,техфайл!$F$7:$F$4325,H1610,техфайл!$G$7:$G$4325,L1610,техфайл!$A$7:$A$4325,A1610,техфайл!$K$7:$K$4325,M1610)</f>
        <v>0</v>
      </c>
      <c r="O1610" s="43"/>
      <c r="P1610" s="56" t="str">
        <f t="shared" si="155"/>
        <v>906070214000R0500</v>
      </c>
    </row>
    <row r="1611" spans="1:16" hidden="1" x14ac:dyDescent="0.3">
      <c r="A1611" s="82">
        <v>25708007</v>
      </c>
      <c r="B1611" s="191"/>
      <c r="C1611" s="191"/>
      <c r="D1611" s="191"/>
      <c r="E1611" s="44">
        <v>906</v>
      </c>
      <c r="F1611" s="44" t="s">
        <v>145</v>
      </c>
      <c r="G1611" s="62">
        <v>1400023220</v>
      </c>
      <c r="H1611" s="56">
        <v>244</v>
      </c>
      <c r="I1611" s="56"/>
      <c r="J1611" s="57"/>
      <c r="K1611" s="57"/>
      <c r="L1611" s="56">
        <v>223</v>
      </c>
      <c r="M1611" s="89" t="s">
        <v>133</v>
      </c>
      <c r="N1611" s="57">
        <f>SUMIFS(техфайл!$H$7:$H$4325,техфайл!$D$7:$D$4325,F1611,техфайл!$E$7:$E$4325,G1611,техфайл!$F$7:$F$4325,H1611,техфайл!$G$7:$G$4325,L1611,техфайл!$A$7:$A$4325,A1611,техфайл!$K$7:$K$4325,M1611)</f>
        <v>0</v>
      </c>
      <c r="O1611" s="43"/>
      <c r="P1611" s="56" t="str">
        <f t="shared" si="155"/>
        <v>90607021400023220244</v>
      </c>
    </row>
    <row r="1612" spans="1:16" hidden="1" x14ac:dyDescent="0.3">
      <c r="A1612" s="82">
        <v>25708007</v>
      </c>
      <c r="B1612" s="191"/>
      <c r="C1612" s="191"/>
      <c r="D1612" s="191"/>
      <c r="E1612" s="44">
        <v>906</v>
      </c>
      <c r="F1612" s="44" t="s">
        <v>145</v>
      </c>
      <c r="G1612" s="62">
        <v>1400023220</v>
      </c>
      <c r="H1612" s="56">
        <v>247</v>
      </c>
      <c r="I1612" s="56"/>
      <c r="J1612" s="57"/>
      <c r="K1612" s="57"/>
      <c r="L1612" s="56">
        <v>223</v>
      </c>
      <c r="M1612" s="89" t="s">
        <v>134</v>
      </c>
      <c r="N1612" s="57">
        <f>SUMIFS(техфайл!$H$7:$H$4325,техфайл!$D$7:$D$4325,F1612,техфайл!$E$7:$E$4325,G1612,техфайл!$F$7:$F$4325,H1612,техфайл!$G$7:$G$4325,L1612,техфайл!$A$7:$A$4325,A1612,техфайл!$K$7:$K$4325,M1612)</f>
        <v>0</v>
      </c>
      <c r="O1612" s="43"/>
      <c r="P1612" s="56" t="str">
        <f t="shared" si="155"/>
        <v>90607021400023220247</v>
      </c>
    </row>
    <row r="1613" spans="1:16" hidden="1" x14ac:dyDescent="0.3">
      <c r="A1613" s="82">
        <v>25708007</v>
      </c>
      <c r="B1613" s="191"/>
      <c r="C1613" s="191"/>
      <c r="D1613" s="191"/>
      <c r="E1613" s="44">
        <v>906</v>
      </c>
      <c r="F1613" s="44" t="s">
        <v>145</v>
      </c>
      <c r="G1613" s="62">
        <v>1400023220</v>
      </c>
      <c r="H1613" s="56">
        <v>247</v>
      </c>
      <c r="I1613" s="56"/>
      <c r="J1613" s="57"/>
      <c r="K1613" s="57"/>
      <c r="L1613" s="56">
        <v>223</v>
      </c>
      <c r="M1613" s="89" t="s">
        <v>135</v>
      </c>
      <c r="N1613" s="57">
        <f>SUMIFS(техфайл!$H$7:$H$4325,техфайл!$D$7:$D$4325,F1613,техфайл!$E$7:$E$4325,G1613,техфайл!$F$7:$F$4325,H1613,техфайл!$G$7:$G$4325,L1613,техфайл!$A$7:$A$4325,A1613,техфайл!$K$7:$K$4325,M1613)</f>
        <v>0</v>
      </c>
      <c r="O1613" s="43"/>
      <c r="P1613" s="56" t="str">
        <f t="shared" si="155"/>
        <v>90607021400023220247</v>
      </c>
    </row>
    <row r="1614" spans="1:16" hidden="1" x14ac:dyDescent="0.3">
      <c r="A1614" s="82">
        <v>25708007</v>
      </c>
      <c r="B1614" s="191"/>
      <c r="C1614" s="191"/>
      <c r="D1614" s="191"/>
      <c r="E1614" s="44">
        <v>906</v>
      </c>
      <c r="F1614" s="44" t="s">
        <v>145</v>
      </c>
      <c r="G1614" s="62">
        <v>1400023220</v>
      </c>
      <c r="H1614" s="56">
        <v>244</v>
      </c>
      <c r="I1614" s="56"/>
      <c r="J1614" s="57"/>
      <c r="K1614" s="57"/>
      <c r="L1614" s="56">
        <v>225</v>
      </c>
      <c r="M1614" s="89" t="s">
        <v>131</v>
      </c>
      <c r="N1614" s="57">
        <f>SUMIFS(техфайл!$H$7:$H$4325,техфайл!$D$7:$D$4325,F1614,техфайл!$E$7:$E$4325,G1614,техфайл!$F$7:$F$4325,H1614,техфайл!$G$7:$G$4325,L1614,техфайл!$A$7:$A$4325,A1614,техфайл!$K$7:$K$4325,M1614)</f>
        <v>0</v>
      </c>
      <c r="O1614" s="43"/>
      <c r="P1614" s="56" t="str">
        <f t="shared" si="155"/>
        <v>90607021400023220244</v>
      </c>
    </row>
    <row r="1615" spans="1:16" hidden="1" x14ac:dyDescent="0.3">
      <c r="A1615" s="82">
        <v>25708007</v>
      </c>
      <c r="B1615" s="191"/>
      <c r="C1615" s="191"/>
      <c r="D1615" s="191"/>
      <c r="E1615" s="44">
        <v>906</v>
      </c>
      <c r="F1615" s="44" t="s">
        <v>145</v>
      </c>
      <c r="G1615" s="62">
        <v>1400023220</v>
      </c>
      <c r="H1615" s="56">
        <v>244</v>
      </c>
      <c r="I1615" s="56"/>
      <c r="J1615" s="57"/>
      <c r="K1615" s="57"/>
      <c r="L1615" s="56">
        <v>226</v>
      </c>
      <c r="M1615" s="89" t="s">
        <v>137</v>
      </c>
      <c r="N1615" s="57">
        <f>SUMIFS(техфайл!$H$7:$H$4325,техфайл!$D$7:$D$4325,F1615,техфайл!$E$7:$E$4325,G1615,техфайл!$F$7:$F$4325,H1615,техфайл!$G$7:$G$4325,L1615,техфайл!$A$7:$A$4325,A1615,техфайл!$K$7:$K$4325,M1615)</f>
        <v>0</v>
      </c>
      <c r="O1615" s="43"/>
      <c r="P1615" s="56" t="str">
        <f t="shared" si="155"/>
        <v>90607021400023220244</v>
      </c>
    </row>
    <row r="1616" spans="1:16" hidden="1" x14ac:dyDescent="0.3">
      <c r="A1616" s="82">
        <v>25708007</v>
      </c>
      <c r="B1616" s="191"/>
      <c r="C1616" s="191"/>
      <c r="D1616" s="191"/>
      <c r="E1616" s="44">
        <v>906</v>
      </c>
      <c r="F1616" s="44" t="s">
        <v>145</v>
      </c>
      <c r="G1616" s="62">
        <v>1400023220</v>
      </c>
      <c r="H1616" s="56">
        <v>244</v>
      </c>
      <c r="I1616" s="56"/>
      <c r="J1616" s="57"/>
      <c r="K1616" s="57"/>
      <c r="L1616" s="56">
        <v>226</v>
      </c>
      <c r="M1616" s="89" t="s">
        <v>131</v>
      </c>
      <c r="N1616" s="57">
        <f>SUMIFS(техфайл!$H$7:$H$4325,техфайл!$D$7:$D$4325,F1616,техфайл!$E$7:$E$4325,G1616,техфайл!$F$7:$F$4325,H1616,техфайл!$G$7:$G$4325,L1616,техфайл!$A$7:$A$4325,A1616,техфайл!$K$7:$K$4325,M1616)</f>
        <v>0</v>
      </c>
      <c r="O1616" s="43"/>
      <c r="P1616" s="56" t="str">
        <f t="shared" si="155"/>
        <v>90607021400023220244</v>
      </c>
    </row>
    <row r="1617" spans="1:16" hidden="1" x14ac:dyDescent="0.3">
      <c r="A1617" s="82">
        <v>25708007</v>
      </c>
      <c r="B1617" s="191"/>
      <c r="C1617" s="191"/>
      <c r="D1617" s="191"/>
      <c r="E1617" s="44">
        <v>906</v>
      </c>
      <c r="F1617" s="44" t="s">
        <v>145</v>
      </c>
      <c r="G1617" s="62">
        <v>1400023220</v>
      </c>
      <c r="H1617" s="56">
        <v>244</v>
      </c>
      <c r="I1617" s="56"/>
      <c r="J1617" s="57"/>
      <c r="K1617" s="57"/>
      <c r="L1617" s="56">
        <v>310</v>
      </c>
      <c r="M1617" s="89" t="s">
        <v>136</v>
      </c>
      <c r="N1617" s="57">
        <f>SUMIFS(техфайл!$H$7:$H$4325,техфайл!$D$7:$D$4325,F1617,техфайл!$E$7:$E$4325,G1617,техфайл!$F$7:$F$4325,H1617,техфайл!$G$7:$G$4325,L1617,техфайл!$A$7:$A$4325,A1617,техфайл!$K$7:$K$4325,M1617)</f>
        <v>0</v>
      </c>
      <c r="O1617" s="43"/>
      <c r="P1617" s="56" t="str">
        <f t="shared" si="155"/>
        <v>90607021400023220244</v>
      </c>
    </row>
    <row r="1618" spans="1:16" hidden="1" x14ac:dyDescent="0.3">
      <c r="A1618" s="82">
        <v>25708007</v>
      </c>
      <c r="B1618" s="191"/>
      <c r="C1618" s="191"/>
      <c r="D1618" s="191"/>
      <c r="E1618" s="44">
        <v>906</v>
      </c>
      <c r="F1618" s="44" t="s">
        <v>145</v>
      </c>
      <c r="G1618" s="62">
        <v>1400023220</v>
      </c>
      <c r="H1618" s="56">
        <v>244</v>
      </c>
      <c r="I1618" s="56"/>
      <c r="J1618" s="57"/>
      <c r="K1618" s="57"/>
      <c r="L1618" s="56">
        <v>342</v>
      </c>
      <c r="M1618" s="89">
        <v>2230</v>
      </c>
      <c r="N1618" s="57">
        <f>SUMIFS(техфайл!$H$7:$H$4325,техфайл!$D$7:$D$4325,F1618,техфайл!$E$7:$E$4325,G1618,техфайл!$F$7:$F$4325,H1618,техфайл!$G$7:$G$4325,L1618,техфайл!$A$7:$A$4325,A1618,техфайл!$K$7:$K$4325,M1618)</f>
        <v>0</v>
      </c>
      <c r="O1618" s="43"/>
      <c r="P1618" s="56" t="str">
        <f t="shared" ref="P1618" si="157">E1618&amp;F1618&amp;SUBSTITUTE(G1618," ","")&amp;H1618</f>
        <v>90607021400023220244</v>
      </c>
    </row>
    <row r="1619" spans="1:16" hidden="1" x14ac:dyDescent="0.3">
      <c r="A1619" s="82">
        <v>25708007</v>
      </c>
      <c r="B1619" s="191"/>
      <c r="C1619" s="191"/>
      <c r="D1619" s="191"/>
      <c r="E1619" s="44">
        <v>906</v>
      </c>
      <c r="F1619" s="44" t="s">
        <v>145</v>
      </c>
      <c r="G1619" s="62" t="s">
        <v>684</v>
      </c>
      <c r="H1619" s="56">
        <v>244</v>
      </c>
      <c r="I1619" s="56"/>
      <c r="J1619" s="57">
        <f>SUMIFS(техфайл!$H$7:$H$4325,техфайл!$D$7:$D$4325,F1619,техфайл!$E$7:$E$4325,G1619,техфайл!$F$7:$F$4325,H1619,техфайл!$A$7:$A$4325,A1619)</f>
        <v>0</v>
      </c>
      <c r="K1619" s="57"/>
      <c r="L1619" s="56">
        <v>342</v>
      </c>
      <c r="M1619" s="89">
        <v>2230</v>
      </c>
      <c r="N1619" s="57">
        <f>SUMIFS(техфайл!$H$7:$H$4325,техфайл!$D$7:$D$4325,F1619,техфайл!$E$7:$E$4325,G1619,техфайл!$F$7:$F$4325,H1619,техфайл!$G$7:$G$4325,L1619,техфайл!$A$7:$A$4325,A1619,техфайл!$K$7:$K$4325,M1619)</f>
        <v>0</v>
      </c>
      <c r="O1619" s="43"/>
      <c r="P1619" s="56" t="str">
        <f t="shared" si="155"/>
        <v>906070214000R3040244</v>
      </c>
    </row>
    <row r="1620" spans="1:16" hidden="1" x14ac:dyDescent="0.3">
      <c r="A1620" s="82">
        <v>25708007</v>
      </c>
      <c r="B1620" s="191"/>
      <c r="C1620" s="191"/>
      <c r="D1620" s="191"/>
      <c r="E1620" s="44">
        <v>906</v>
      </c>
      <c r="F1620" s="44" t="s">
        <v>145</v>
      </c>
      <c r="G1620" s="62">
        <v>1400023220</v>
      </c>
      <c r="H1620" s="56">
        <v>244</v>
      </c>
      <c r="I1620" s="56"/>
      <c r="J1620" s="57"/>
      <c r="K1620" s="57"/>
      <c r="L1620" s="56">
        <v>344</v>
      </c>
      <c r="M1620" s="89" t="s">
        <v>136</v>
      </c>
      <c r="N1620" s="57">
        <f>SUMIFS(техфайл!$H$7:$H$4325,техфайл!$D$7:$D$4325,F1620,техфайл!$E$7:$E$4325,G1620,техфайл!$F$7:$F$4325,H1620,техфайл!$G$7:$G$4325,L1620,техфайл!$A$7:$A$4325,A1620,техфайл!$K$7:$K$4325,M1620)</f>
        <v>0</v>
      </c>
      <c r="O1620" s="43"/>
      <c r="P1620" s="56" t="str">
        <f t="shared" si="155"/>
        <v>90607021400023220244</v>
      </c>
    </row>
    <row r="1621" spans="1:16" hidden="1" x14ac:dyDescent="0.3">
      <c r="A1621" s="82">
        <v>25708007</v>
      </c>
      <c r="B1621" s="191"/>
      <c r="C1621" s="191"/>
      <c r="D1621" s="191"/>
      <c r="E1621" s="44">
        <v>906</v>
      </c>
      <c r="F1621" s="44" t="s">
        <v>145</v>
      </c>
      <c r="G1621" s="62">
        <v>1400023220</v>
      </c>
      <c r="H1621" s="56">
        <v>244</v>
      </c>
      <c r="I1621" s="56"/>
      <c r="J1621" s="57"/>
      <c r="K1621" s="57"/>
      <c r="L1621" s="56">
        <v>346</v>
      </c>
      <c r="M1621" s="89" t="s">
        <v>136</v>
      </c>
      <c r="N1621" s="57">
        <f>SUMIFS(техфайл!$H$7:$H$4325,техфайл!$D$7:$D$4325,F1621,техфайл!$E$7:$E$4325,G1621,техфайл!$F$7:$F$4325,H1621,техфайл!$G$7:$G$4325,L1621,техфайл!$A$7:$A$4325,A1621,техфайл!$K$7:$K$4325,M1621)</f>
        <v>0</v>
      </c>
      <c r="O1621" s="43"/>
      <c r="P1621" s="56" t="str">
        <f t="shared" si="155"/>
        <v>90607021400023220244</v>
      </c>
    </row>
    <row r="1622" spans="1:16" hidden="1" x14ac:dyDescent="0.3">
      <c r="A1622" s="82">
        <v>25708007</v>
      </c>
      <c r="B1622" s="191"/>
      <c r="C1622" s="191"/>
      <c r="D1622" s="191"/>
      <c r="E1622" s="44">
        <v>906</v>
      </c>
      <c r="F1622" s="44" t="s">
        <v>145</v>
      </c>
      <c r="G1622" s="62">
        <v>1400023220</v>
      </c>
      <c r="H1622" s="56">
        <v>851</v>
      </c>
      <c r="I1622" s="56"/>
      <c r="J1622" s="57">
        <f>SUMIFS(техфайл!$H$7:$H$4325,техфайл!$D$7:$D$4325,F1622,техфайл!$E$7:$E$4325,G1622,техфайл!$F$7:$F$4325,H1622,техфайл!$A$7:$A$4325,A1622)</f>
        <v>0</v>
      </c>
      <c r="K1622" s="57"/>
      <c r="L1622" s="56">
        <v>291</v>
      </c>
      <c r="M1622" s="89" t="s">
        <v>138</v>
      </c>
      <c r="N1622" s="57">
        <f>SUMIFS(техфайл!$H$7:$H$4325,техфайл!$D$7:$D$4325,F1622,техфайл!$E$7:$E$4325,G1622,техфайл!$F$7:$F$4325,H1622,техфайл!$G$7:$G$4325,L1622,техфайл!$A$7:$A$4325,A1622,техфайл!$K$7:$K$4325,M1622)</f>
        <v>0</v>
      </c>
      <c r="O1622" s="43"/>
      <c r="P1622" s="56" t="str">
        <f t="shared" si="155"/>
        <v>90607021400023220851</v>
      </c>
    </row>
    <row r="1623" spans="1:16" hidden="1" x14ac:dyDescent="0.3">
      <c r="A1623" s="82">
        <v>25708007</v>
      </c>
      <c r="B1623" s="191"/>
      <c r="C1623" s="191"/>
      <c r="D1623" s="191"/>
      <c r="E1623" s="44">
        <v>906</v>
      </c>
      <c r="F1623" s="44" t="s">
        <v>174</v>
      </c>
      <c r="G1623" s="62">
        <v>1400005000</v>
      </c>
      <c r="H1623" s="56">
        <v>112</v>
      </c>
      <c r="I1623" s="56"/>
      <c r="J1623" s="57">
        <f>SUMIFS(техфайл!$H$7:$H$4325,техфайл!$D$7:$D$4325,F1623,техфайл!$E$7:$E$4325,G1623,техфайл!$F$7:$F$4325,H1623,техфайл!$A$7:$A$4325,A1623)</f>
        <v>0</v>
      </c>
      <c r="K1623" s="57"/>
      <c r="L1623" s="56">
        <v>212</v>
      </c>
      <c r="M1623" s="89" t="s">
        <v>175</v>
      </c>
      <c r="N1623" s="57">
        <f>SUMIFS(техфайл!$H$7:$H$4325,техфайл!$D$7:$D$4325,F1623,техфайл!$E$7:$E$4325,G1623,техфайл!$F$7:$F$4325,H1623,техфайл!$G$7:$G$4325,L1623,техфайл!$A$7:$A$4325,A1623,техфайл!$K$7:$K$4325,M1623)</f>
        <v>0</v>
      </c>
      <c r="O1623" s="43"/>
      <c r="P1623" s="56" t="str">
        <f t="shared" si="155"/>
        <v>90607051400005000112</v>
      </c>
    </row>
    <row r="1624" spans="1:16" hidden="1" x14ac:dyDescent="0.3">
      <c r="A1624" s="82">
        <v>25708007</v>
      </c>
      <c r="B1624" s="192"/>
      <c r="C1624" s="192"/>
      <c r="D1624" s="192"/>
      <c r="E1624" s="44">
        <v>906</v>
      </c>
      <c r="F1624" s="44" t="s">
        <v>174</v>
      </c>
      <c r="G1624" s="62">
        <v>1400005000</v>
      </c>
      <c r="H1624" s="56">
        <v>244</v>
      </c>
      <c r="I1624" s="56"/>
      <c r="J1624" s="57">
        <f>SUMIFS(техфайл!$H$7:$H$4325,техфайл!$D$7:$D$4325,F1624,техфайл!$E$7:$E$4325,G1624,техфайл!$F$7:$F$4325,H1624,техфайл!$A$7:$A$4325,A1624)</f>
        <v>0</v>
      </c>
      <c r="K1624" s="57"/>
      <c r="L1624" s="56">
        <v>226</v>
      </c>
      <c r="M1624" s="89" t="s">
        <v>175</v>
      </c>
      <c r="N1624" s="57">
        <f>SUMIFS(техфайл!$H$7:$H$4325,техфайл!$D$7:$D$4325,F1624,техфайл!$E$7:$E$4325,G1624,техфайл!$F$7:$F$4325,H1624,техфайл!$G$7:$G$4325,L1624,техфайл!$A$7:$A$4325,A1624,техфайл!$K$7:$K$4325,M1624)</f>
        <v>0</v>
      </c>
      <c r="O1624" s="43"/>
      <c r="P1624" s="56" t="str">
        <f t="shared" si="155"/>
        <v>90607051400005000244</v>
      </c>
    </row>
    <row r="1625" spans="1:16" ht="18.75" customHeight="1" x14ac:dyDescent="0.3">
      <c r="A1625" s="82">
        <v>25710286</v>
      </c>
      <c r="B1625" s="190" t="s">
        <v>667</v>
      </c>
      <c r="C1625" s="190">
        <v>690</v>
      </c>
      <c r="D1625" s="190" t="str">
        <f>VLOOKUP($A1625, Учреждения!$B$4:$F$292, 3, FALSE)</f>
        <v xml:space="preserve"> ГБОУ "ШКОЛА № 55 Г.О. ГОРЛОВКА"</v>
      </c>
      <c r="E1625" s="81" t="s">
        <v>140</v>
      </c>
      <c r="F1625" s="81" t="s">
        <v>140</v>
      </c>
      <c r="G1625" s="81" t="s">
        <v>140</v>
      </c>
      <c r="H1625" s="81" t="s">
        <v>140</v>
      </c>
      <c r="I1625" s="81" t="s">
        <v>140</v>
      </c>
      <c r="J1625" s="81" t="s">
        <v>140</v>
      </c>
      <c r="K1625" s="80">
        <f>SUM(J1626:J1645)</f>
        <v>107280</v>
      </c>
      <c r="L1625" s="56"/>
      <c r="M1625" s="89"/>
      <c r="N1625" s="57"/>
      <c r="O1625" s="43"/>
      <c r="P1625" s="85"/>
    </row>
    <row r="1626" spans="1:16" ht="18.75" hidden="1" customHeight="1" x14ac:dyDescent="0.3">
      <c r="A1626" s="82">
        <v>25710286</v>
      </c>
      <c r="B1626" s="191"/>
      <c r="C1626" s="191"/>
      <c r="D1626" s="191"/>
      <c r="E1626" s="44">
        <v>906</v>
      </c>
      <c r="F1626" s="44" t="s">
        <v>145</v>
      </c>
      <c r="G1626" s="62">
        <v>1400023220</v>
      </c>
      <c r="H1626" s="56">
        <v>612</v>
      </c>
      <c r="I1626" s="56"/>
      <c r="J1626" s="57">
        <f>SUMIFS(техфайл!$H$7:$H$4325,техфайл!$D$7:$D$4325,F1626,техфайл!$E$7:$E$4325,G1626,техфайл!$F$7:$F$4325,H1626,техфайл!$A$7:$A$4325,A1626)</f>
        <v>0</v>
      </c>
      <c r="K1626" s="57"/>
      <c r="L1626" s="56">
        <v>211</v>
      </c>
      <c r="M1626" s="89" t="s">
        <v>172</v>
      </c>
      <c r="N1626" s="57">
        <f>SUMIFS(техфайл!$H$7:$H$4325,техфайл!$D$7:$D$4325,F1626,техфайл!$E$7:$E$4325,G1626,техфайл!$F$7:$F$4325,H1626,техфайл!$G$7:$G$4325,L1626,техфайл!$A$7:$A$4325,A1626,техфайл!$K$7:$K$4325,M1626)+SUMIFS(техфайл!$H$7:$H$4325,техфайл!$D$7:$D$4325,F1626,техфайл!$E$7:$E$4325,G1626,техфайл!$F$7:$F$4325,H1626,техфайл!$G$7:$G$4325,266,техфайл!$A$7:$A$4325,A1626,техфайл!$K$7:$K$4325,M1626)</f>
        <v>0</v>
      </c>
      <c r="O1626" s="43"/>
      <c r="P1626" s="56" t="str">
        <f t="shared" ref="P1626:P1645" si="158">E1626&amp;F1626&amp;SUBSTITUTE(G1626," ","")&amp;H1626</f>
        <v>90607021400023220612</v>
      </c>
    </row>
    <row r="1627" spans="1:16" x14ac:dyDescent="0.3">
      <c r="A1627" s="82">
        <v>25710286</v>
      </c>
      <c r="B1627" s="191"/>
      <c r="C1627" s="191"/>
      <c r="D1627" s="191"/>
      <c r="E1627" s="44">
        <v>906</v>
      </c>
      <c r="F1627" s="44" t="s">
        <v>145</v>
      </c>
      <c r="G1627" s="62" t="s">
        <v>684</v>
      </c>
      <c r="H1627" s="56">
        <v>612</v>
      </c>
      <c r="I1627" s="56"/>
      <c r="J1627" s="57">
        <f>SUMIFS(техфайл!$H$7:$H$4325,техфайл!$D$7:$D$4325,F1627,техфайл!$E$7:$E$4325,G1627,техфайл!$F$7:$F$4325,H1627,техфайл!$A$7:$A$4325,A1627)</f>
        <v>107280</v>
      </c>
      <c r="K1627" s="57"/>
      <c r="L1627" s="56">
        <v>213</v>
      </c>
      <c r="M1627" s="89" t="s">
        <v>173</v>
      </c>
      <c r="N1627" s="57">
        <f>SUMIFS(техфайл!$H$7:$H$4325,техфайл!$D$7:$D$4325,F1627,техфайл!$E$7:$E$4325,G1627,техфайл!$F$7:$F$4325,H1627,техфайл!$G$7:$G$4325,L1627,техфайл!$A$7:$A$4325,A1627,техфайл!$K$7:$K$4325,M1627)</f>
        <v>0</v>
      </c>
      <c r="O1627" s="43"/>
      <c r="P1627" s="56" t="str">
        <f t="shared" si="158"/>
        <v>906070214000R3040612</v>
      </c>
    </row>
    <row r="1628" spans="1:16" ht="18.75" hidden="1" customHeight="1" x14ac:dyDescent="0.3">
      <c r="A1628" s="82">
        <v>25710286</v>
      </c>
      <c r="B1628" s="191"/>
      <c r="C1628" s="191"/>
      <c r="D1628" s="191"/>
      <c r="E1628" s="44">
        <v>906</v>
      </c>
      <c r="F1628" s="44" t="s">
        <v>145</v>
      </c>
      <c r="G1628" s="62" t="s">
        <v>683</v>
      </c>
      <c r="H1628" s="56">
        <v>612</v>
      </c>
      <c r="I1628" s="56"/>
      <c r="J1628" s="57">
        <f>SUMIFS(техфайл!$H$7:$H$4325,техфайл!$D$7:$D$4325,F1628,техфайл!$E$7:$E$4325,G1628,техфайл!$F$7:$F$4325,H1628,техфайл!$A$7:$A$4325,A1628)</f>
        <v>0</v>
      </c>
      <c r="K1628" s="57"/>
      <c r="L1628" s="56">
        <v>211</v>
      </c>
      <c r="M1628" s="89" t="s">
        <v>172</v>
      </c>
      <c r="N1628" s="57">
        <f>SUMIFS(техфайл!$H$7:$H$4325,техфайл!$D$7:$D$4325,F1628,техфайл!$E$7:$E$4325,G1628,техфайл!$F$7:$F$4325,H1628,техфайл!$G$7:$G$4325,L1628,техфайл!$A$7:$A$4325,A1628,техфайл!$K$7:$K$4325,M1628)+SUMIFS(техфайл!$H$7:$H$4325,техфайл!$D$7:$D$4325,F1628,техфайл!$E$7:$E$4325,G1628,техфайл!$F$7:$F$4325,H1628,техфайл!$G$7:$G$4325,266,техфайл!$A$7:$A$4325,A1628,техфайл!$K$7:$K$4325,M1628)</f>
        <v>0</v>
      </c>
      <c r="O1628" s="43"/>
      <c r="P1628" s="56" t="str">
        <f t="shared" ref="P1628:P1629" si="159">E1628&amp;F1628&amp;SUBSTITUTE(G1628," ","")&amp;H1628</f>
        <v>906070214000R3030612</v>
      </c>
    </row>
    <row r="1629" spans="1:16" hidden="1" x14ac:dyDescent="0.3">
      <c r="A1629" s="82">
        <v>25710286</v>
      </c>
      <c r="B1629" s="191"/>
      <c r="C1629" s="191"/>
      <c r="D1629" s="191"/>
      <c r="E1629" s="44">
        <v>906</v>
      </c>
      <c r="F1629" s="44" t="s">
        <v>145</v>
      </c>
      <c r="G1629" s="62" t="s">
        <v>683</v>
      </c>
      <c r="H1629" s="56"/>
      <c r="I1629" s="56"/>
      <c r="J1629" s="57">
        <f>SUMIFS(техфайл!$H$7:$H$4325,техфайл!$D$7:$D$4325,F1629,техфайл!$E$7:$E$4325,G1629,техфайл!$F$7:$F$4325,H1629,техфайл!$A$7:$A$4325,A1629)</f>
        <v>0</v>
      </c>
      <c r="K1629" s="57"/>
      <c r="L1629" s="56">
        <v>213</v>
      </c>
      <c r="M1629" s="89" t="s">
        <v>173</v>
      </c>
      <c r="N1629" s="57">
        <f>SUMIFS(техфайл!$H$7:$H$4325,техфайл!$D$7:$D$4325,F1629,техфайл!$E$7:$E$4325,G1629,техфайл!$F$7:$F$4325,H1629,техфайл!$G$7:$G$4325,L1629,техфайл!$A$7:$A$4325,A1629,техфайл!$K$7:$K$4325,M1629)</f>
        <v>0</v>
      </c>
      <c r="O1629" s="43"/>
      <c r="P1629" s="56" t="str">
        <f t="shared" si="159"/>
        <v>906070214000R3030</v>
      </c>
    </row>
    <row r="1630" spans="1:16" hidden="1" x14ac:dyDescent="0.3">
      <c r="A1630" s="82">
        <v>25710286</v>
      </c>
      <c r="B1630" s="191"/>
      <c r="C1630" s="191"/>
      <c r="D1630" s="191"/>
      <c r="E1630" s="44">
        <v>906</v>
      </c>
      <c r="F1630" s="44" t="s">
        <v>145</v>
      </c>
      <c r="G1630" s="62" t="s">
        <v>685</v>
      </c>
      <c r="H1630" s="56">
        <v>612</v>
      </c>
      <c r="I1630" s="56"/>
      <c r="J1630" s="57">
        <f>SUMIFS(техфайл!$H$7:$H$4325,техфайл!$D$7:$D$4325,F1630,техфайл!$E$7:$E$4325,G1630,техфайл!$F$7:$F$4325,H1630,техфайл!$A$7:$A$4325,A1630)</f>
        <v>0</v>
      </c>
      <c r="K1630" s="57"/>
      <c r="L1630" s="56">
        <v>221</v>
      </c>
      <c r="M1630" s="89" t="s">
        <v>131</v>
      </c>
      <c r="N1630" s="57">
        <f>SUMIFS(техфайл!$H$7:$H$4325,техфайл!$D$7:$D$4325,F1630,техфайл!$E$7:$E$4325,G1630,техфайл!$F$7:$F$4325,H1630,техфайл!$G$7:$G$4325,L1630,техфайл!$A$7:$A$4325,A1630,техфайл!$K$7:$K$4325,M1630)</f>
        <v>0</v>
      </c>
      <c r="O1630" s="43"/>
      <c r="P1630" s="56" t="str">
        <f t="shared" si="158"/>
        <v>906070214000R0500612</v>
      </c>
    </row>
    <row r="1631" spans="1:16" hidden="1" x14ac:dyDescent="0.3">
      <c r="A1631" s="82">
        <v>25710286</v>
      </c>
      <c r="B1631" s="191"/>
      <c r="C1631" s="191"/>
      <c r="D1631" s="191"/>
      <c r="E1631" s="44">
        <v>906</v>
      </c>
      <c r="F1631" s="44" t="s">
        <v>145</v>
      </c>
      <c r="G1631" s="62" t="s">
        <v>685</v>
      </c>
      <c r="H1631" s="56"/>
      <c r="I1631" s="56"/>
      <c r="J1631" s="57">
        <f>SUMIFS(техфайл!$H$7:$H$4325,техфайл!$D$7:$D$4325,F1631,техфайл!$E$7:$E$4325,G1631,техфайл!$F$7:$F$4325,H1631,техфайл!$A$7:$A$4325,A1631)</f>
        <v>0</v>
      </c>
      <c r="K1631" s="57"/>
      <c r="L1631" s="56">
        <v>223</v>
      </c>
      <c r="M1631" s="89" t="s">
        <v>132</v>
      </c>
      <c r="N1631" s="57">
        <f>SUMIFS(техфайл!$H$7:$H$4325,техфайл!$D$7:$D$4325,F1631,техфайл!$E$7:$E$4325,G1631,техфайл!$F$7:$F$4325,H1631,техфайл!$G$7:$G$4325,L1631,техфайл!$A$7:$A$4325,A1631,техфайл!$K$7:$K$4325,M1631)</f>
        <v>0</v>
      </c>
      <c r="O1631" s="43"/>
      <c r="P1631" s="56" t="str">
        <f t="shared" si="158"/>
        <v>906070214000R0500</v>
      </c>
    </row>
    <row r="1632" spans="1:16" hidden="1" x14ac:dyDescent="0.3">
      <c r="A1632" s="82">
        <v>25710286</v>
      </c>
      <c r="B1632" s="191"/>
      <c r="C1632" s="191"/>
      <c r="D1632" s="191"/>
      <c r="E1632" s="44">
        <v>906</v>
      </c>
      <c r="F1632" s="44" t="s">
        <v>145</v>
      </c>
      <c r="G1632" s="62">
        <v>1400023220</v>
      </c>
      <c r="H1632" s="56">
        <v>244</v>
      </c>
      <c r="I1632" s="56"/>
      <c r="J1632" s="57"/>
      <c r="K1632" s="57"/>
      <c r="L1632" s="56">
        <v>223</v>
      </c>
      <c r="M1632" s="89" t="s">
        <v>133</v>
      </c>
      <c r="N1632" s="57">
        <f>SUMIFS(техфайл!$H$7:$H$4325,техфайл!$D$7:$D$4325,F1632,техфайл!$E$7:$E$4325,G1632,техфайл!$F$7:$F$4325,H1632,техфайл!$G$7:$G$4325,L1632,техфайл!$A$7:$A$4325,A1632,техфайл!$K$7:$K$4325,M1632)</f>
        <v>0</v>
      </c>
      <c r="O1632" s="43"/>
      <c r="P1632" s="56" t="str">
        <f t="shared" si="158"/>
        <v>90607021400023220244</v>
      </c>
    </row>
    <row r="1633" spans="1:16" hidden="1" x14ac:dyDescent="0.3">
      <c r="A1633" s="82">
        <v>25710286</v>
      </c>
      <c r="B1633" s="191"/>
      <c r="C1633" s="191"/>
      <c r="D1633" s="191"/>
      <c r="E1633" s="44">
        <v>906</v>
      </c>
      <c r="F1633" s="44" t="s">
        <v>145</v>
      </c>
      <c r="G1633" s="62">
        <v>1400023220</v>
      </c>
      <c r="H1633" s="56">
        <v>247</v>
      </c>
      <c r="I1633" s="56"/>
      <c r="J1633" s="57"/>
      <c r="K1633" s="57"/>
      <c r="L1633" s="56">
        <v>223</v>
      </c>
      <c r="M1633" s="89" t="s">
        <v>134</v>
      </c>
      <c r="N1633" s="57">
        <f>SUMIFS(техфайл!$H$7:$H$4325,техфайл!$D$7:$D$4325,F1633,техфайл!$E$7:$E$4325,G1633,техфайл!$F$7:$F$4325,H1633,техфайл!$G$7:$G$4325,L1633,техфайл!$A$7:$A$4325,A1633,техфайл!$K$7:$K$4325,M1633)</f>
        <v>0</v>
      </c>
      <c r="O1633" s="43"/>
      <c r="P1633" s="56" t="str">
        <f t="shared" si="158"/>
        <v>90607021400023220247</v>
      </c>
    </row>
    <row r="1634" spans="1:16" hidden="1" x14ac:dyDescent="0.3">
      <c r="A1634" s="82">
        <v>25710286</v>
      </c>
      <c r="B1634" s="191"/>
      <c r="C1634" s="191"/>
      <c r="D1634" s="191"/>
      <c r="E1634" s="44">
        <v>906</v>
      </c>
      <c r="F1634" s="44" t="s">
        <v>145</v>
      </c>
      <c r="G1634" s="62">
        <v>1400023220</v>
      </c>
      <c r="H1634" s="56">
        <v>247</v>
      </c>
      <c r="I1634" s="56"/>
      <c r="J1634" s="57"/>
      <c r="K1634" s="57"/>
      <c r="L1634" s="56">
        <v>223</v>
      </c>
      <c r="M1634" s="89" t="s">
        <v>135</v>
      </c>
      <c r="N1634" s="57">
        <f>SUMIFS(техфайл!$H$7:$H$4325,техфайл!$D$7:$D$4325,F1634,техфайл!$E$7:$E$4325,G1634,техфайл!$F$7:$F$4325,H1634,техфайл!$G$7:$G$4325,L1634,техфайл!$A$7:$A$4325,A1634,техфайл!$K$7:$K$4325,M1634)</f>
        <v>0</v>
      </c>
      <c r="O1634" s="43"/>
      <c r="P1634" s="56" t="str">
        <f t="shared" si="158"/>
        <v>90607021400023220247</v>
      </c>
    </row>
    <row r="1635" spans="1:16" hidden="1" x14ac:dyDescent="0.3">
      <c r="A1635" s="82">
        <v>25710286</v>
      </c>
      <c r="B1635" s="191"/>
      <c r="C1635" s="191"/>
      <c r="D1635" s="191"/>
      <c r="E1635" s="44">
        <v>906</v>
      </c>
      <c r="F1635" s="44" t="s">
        <v>145</v>
      </c>
      <c r="G1635" s="62">
        <v>1400023220</v>
      </c>
      <c r="H1635" s="56">
        <v>244</v>
      </c>
      <c r="I1635" s="56"/>
      <c r="J1635" s="57"/>
      <c r="K1635" s="57"/>
      <c r="L1635" s="56">
        <v>225</v>
      </c>
      <c r="M1635" s="89" t="s">
        <v>131</v>
      </c>
      <c r="N1635" s="57">
        <f>SUMIFS(техфайл!$H$7:$H$4325,техфайл!$D$7:$D$4325,F1635,техфайл!$E$7:$E$4325,G1635,техфайл!$F$7:$F$4325,H1635,техфайл!$G$7:$G$4325,L1635,техфайл!$A$7:$A$4325,A1635,техфайл!$K$7:$K$4325,M1635)</f>
        <v>0</v>
      </c>
      <c r="O1635" s="43"/>
      <c r="P1635" s="56" t="str">
        <f t="shared" si="158"/>
        <v>90607021400023220244</v>
      </c>
    </row>
    <row r="1636" spans="1:16" hidden="1" x14ac:dyDescent="0.3">
      <c r="A1636" s="82">
        <v>25710286</v>
      </c>
      <c r="B1636" s="191"/>
      <c r="C1636" s="191"/>
      <c r="D1636" s="191"/>
      <c r="E1636" s="44">
        <v>906</v>
      </c>
      <c r="F1636" s="44" t="s">
        <v>145</v>
      </c>
      <c r="G1636" s="62">
        <v>1400023220</v>
      </c>
      <c r="H1636" s="56">
        <v>244</v>
      </c>
      <c r="I1636" s="56"/>
      <c r="J1636" s="57"/>
      <c r="K1636" s="57"/>
      <c r="L1636" s="56">
        <v>226</v>
      </c>
      <c r="M1636" s="89" t="s">
        <v>137</v>
      </c>
      <c r="N1636" s="57">
        <f>SUMIFS(техфайл!$H$7:$H$4325,техфайл!$D$7:$D$4325,F1636,техфайл!$E$7:$E$4325,G1636,техфайл!$F$7:$F$4325,H1636,техфайл!$G$7:$G$4325,L1636,техфайл!$A$7:$A$4325,A1636,техфайл!$K$7:$K$4325,M1636)</f>
        <v>0</v>
      </c>
      <c r="O1636" s="43"/>
      <c r="P1636" s="56" t="str">
        <f t="shared" si="158"/>
        <v>90607021400023220244</v>
      </c>
    </row>
    <row r="1637" spans="1:16" hidden="1" x14ac:dyDescent="0.3">
      <c r="A1637" s="82">
        <v>25710286</v>
      </c>
      <c r="B1637" s="191"/>
      <c r="C1637" s="191"/>
      <c r="D1637" s="191"/>
      <c r="E1637" s="44">
        <v>906</v>
      </c>
      <c r="F1637" s="44" t="s">
        <v>145</v>
      </c>
      <c r="G1637" s="62">
        <v>1400023220</v>
      </c>
      <c r="H1637" s="56">
        <v>244</v>
      </c>
      <c r="I1637" s="56"/>
      <c r="J1637" s="57"/>
      <c r="K1637" s="57"/>
      <c r="L1637" s="56">
        <v>226</v>
      </c>
      <c r="M1637" s="89" t="s">
        <v>131</v>
      </c>
      <c r="N1637" s="57">
        <f>SUMIFS(техфайл!$H$7:$H$4325,техфайл!$D$7:$D$4325,F1637,техфайл!$E$7:$E$4325,G1637,техфайл!$F$7:$F$4325,H1637,техфайл!$G$7:$G$4325,L1637,техфайл!$A$7:$A$4325,A1637,техфайл!$K$7:$K$4325,M1637)</f>
        <v>0</v>
      </c>
      <c r="O1637" s="43"/>
      <c r="P1637" s="56" t="str">
        <f t="shared" si="158"/>
        <v>90607021400023220244</v>
      </c>
    </row>
    <row r="1638" spans="1:16" hidden="1" x14ac:dyDescent="0.3">
      <c r="A1638" s="82">
        <v>25710286</v>
      </c>
      <c r="B1638" s="191"/>
      <c r="C1638" s="191"/>
      <c r="D1638" s="191"/>
      <c r="E1638" s="44">
        <v>906</v>
      </c>
      <c r="F1638" s="44" t="s">
        <v>145</v>
      </c>
      <c r="G1638" s="62">
        <v>1400023220</v>
      </c>
      <c r="H1638" s="56">
        <v>244</v>
      </c>
      <c r="I1638" s="56"/>
      <c r="J1638" s="57"/>
      <c r="K1638" s="57"/>
      <c r="L1638" s="56">
        <v>310</v>
      </c>
      <c r="M1638" s="89" t="s">
        <v>136</v>
      </c>
      <c r="N1638" s="57">
        <f>SUMIFS(техфайл!$H$7:$H$4325,техфайл!$D$7:$D$4325,F1638,техфайл!$E$7:$E$4325,G1638,техфайл!$F$7:$F$4325,H1638,техфайл!$G$7:$G$4325,L1638,техфайл!$A$7:$A$4325,A1638,техфайл!$K$7:$K$4325,M1638)</f>
        <v>0</v>
      </c>
      <c r="O1638" s="43"/>
      <c r="P1638" s="56" t="str">
        <f t="shared" si="158"/>
        <v>90607021400023220244</v>
      </c>
    </row>
    <row r="1639" spans="1:16" hidden="1" x14ac:dyDescent="0.3">
      <c r="A1639" s="82">
        <v>25710286</v>
      </c>
      <c r="B1639" s="191"/>
      <c r="C1639" s="191"/>
      <c r="D1639" s="191"/>
      <c r="E1639" s="44">
        <v>906</v>
      </c>
      <c r="F1639" s="44" t="s">
        <v>145</v>
      </c>
      <c r="G1639" s="62">
        <v>1400023220</v>
      </c>
      <c r="H1639" s="56">
        <v>244</v>
      </c>
      <c r="I1639" s="56"/>
      <c r="J1639" s="57"/>
      <c r="K1639" s="57"/>
      <c r="L1639" s="56">
        <v>342</v>
      </c>
      <c r="M1639" s="89">
        <v>2230</v>
      </c>
      <c r="N1639" s="57">
        <f>SUMIFS(техфайл!$H$7:$H$4325,техфайл!$D$7:$D$4325,F1639,техфайл!$E$7:$E$4325,G1639,техфайл!$F$7:$F$4325,H1639,техфайл!$G$7:$G$4325,L1639,техфайл!$A$7:$A$4325,A1639,техфайл!$K$7:$K$4325,M1639)</f>
        <v>0</v>
      </c>
      <c r="O1639" s="43"/>
      <c r="P1639" s="56" t="str">
        <f t="shared" ref="P1639" si="160">E1639&amp;F1639&amp;SUBSTITUTE(G1639," ","")&amp;H1639</f>
        <v>90607021400023220244</v>
      </c>
    </row>
    <row r="1640" spans="1:16" hidden="1" x14ac:dyDescent="0.3">
      <c r="A1640" s="82">
        <v>25710286</v>
      </c>
      <c r="B1640" s="191"/>
      <c r="C1640" s="191"/>
      <c r="D1640" s="191"/>
      <c r="E1640" s="44">
        <v>906</v>
      </c>
      <c r="F1640" s="44" t="s">
        <v>145</v>
      </c>
      <c r="G1640" s="62" t="s">
        <v>684</v>
      </c>
      <c r="H1640" s="56">
        <v>244</v>
      </c>
      <c r="I1640" s="56"/>
      <c r="J1640" s="57">
        <f>SUMIFS(техфайл!$H$7:$H$4325,техфайл!$D$7:$D$4325,F1640,техфайл!$E$7:$E$4325,G1640,техфайл!$F$7:$F$4325,H1640,техфайл!$A$7:$A$4325,A1640)</f>
        <v>0</v>
      </c>
      <c r="K1640" s="57"/>
      <c r="L1640" s="56">
        <v>342</v>
      </c>
      <c r="M1640" s="89">
        <v>2230</v>
      </c>
      <c r="N1640" s="57">
        <f>SUMIFS(техфайл!$H$7:$H$4325,техфайл!$D$7:$D$4325,F1640,техфайл!$E$7:$E$4325,G1640,техфайл!$F$7:$F$4325,H1640,техфайл!$G$7:$G$4325,L1640,техфайл!$A$7:$A$4325,A1640,техфайл!$K$7:$K$4325,M1640)</f>
        <v>0</v>
      </c>
      <c r="O1640" s="43"/>
      <c r="P1640" s="56" t="str">
        <f t="shared" si="158"/>
        <v>906070214000R3040244</v>
      </c>
    </row>
    <row r="1641" spans="1:16" hidden="1" x14ac:dyDescent="0.3">
      <c r="A1641" s="82">
        <v>25710286</v>
      </c>
      <c r="B1641" s="191"/>
      <c r="C1641" s="191"/>
      <c r="D1641" s="191"/>
      <c r="E1641" s="44">
        <v>906</v>
      </c>
      <c r="F1641" s="44" t="s">
        <v>145</v>
      </c>
      <c r="G1641" s="62">
        <v>1400023220</v>
      </c>
      <c r="H1641" s="56">
        <v>244</v>
      </c>
      <c r="I1641" s="56"/>
      <c r="J1641" s="57"/>
      <c r="K1641" s="57"/>
      <c r="L1641" s="56">
        <v>344</v>
      </c>
      <c r="M1641" s="89" t="s">
        <v>136</v>
      </c>
      <c r="N1641" s="57">
        <f>SUMIFS(техфайл!$H$7:$H$4325,техфайл!$D$7:$D$4325,F1641,техфайл!$E$7:$E$4325,G1641,техфайл!$F$7:$F$4325,H1641,техфайл!$G$7:$G$4325,L1641,техфайл!$A$7:$A$4325,A1641,техфайл!$K$7:$K$4325,M1641)</f>
        <v>0</v>
      </c>
      <c r="O1641" s="43"/>
      <c r="P1641" s="56" t="str">
        <f t="shared" si="158"/>
        <v>90607021400023220244</v>
      </c>
    </row>
    <row r="1642" spans="1:16" hidden="1" x14ac:dyDescent="0.3">
      <c r="A1642" s="82">
        <v>25710286</v>
      </c>
      <c r="B1642" s="191"/>
      <c r="C1642" s="191"/>
      <c r="D1642" s="191"/>
      <c r="E1642" s="44">
        <v>906</v>
      </c>
      <c r="F1642" s="44" t="s">
        <v>145</v>
      </c>
      <c r="G1642" s="62">
        <v>1400023220</v>
      </c>
      <c r="H1642" s="56">
        <v>244</v>
      </c>
      <c r="I1642" s="56"/>
      <c r="J1642" s="57"/>
      <c r="K1642" s="57"/>
      <c r="L1642" s="56">
        <v>346</v>
      </c>
      <c r="M1642" s="89" t="s">
        <v>136</v>
      </c>
      <c r="N1642" s="57">
        <f>SUMIFS(техфайл!$H$7:$H$4325,техфайл!$D$7:$D$4325,F1642,техфайл!$E$7:$E$4325,G1642,техфайл!$F$7:$F$4325,H1642,техфайл!$G$7:$G$4325,L1642,техфайл!$A$7:$A$4325,A1642,техфайл!$K$7:$K$4325,M1642)</f>
        <v>0</v>
      </c>
      <c r="O1642" s="43"/>
      <c r="P1642" s="56" t="str">
        <f t="shared" si="158"/>
        <v>90607021400023220244</v>
      </c>
    </row>
    <row r="1643" spans="1:16" hidden="1" x14ac:dyDescent="0.3">
      <c r="A1643" s="82">
        <v>25710286</v>
      </c>
      <c r="B1643" s="191"/>
      <c r="C1643" s="191"/>
      <c r="D1643" s="191"/>
      <c r="E1643" s="44">
        <v>906</v>
      </c>
      <c r="F1643" s="44" t="s">
        <v>145</v>
      </c>
      <c r="G1643" s="62">
        <v>1400023220</v>
      </c>
      <c r="H1643" s="56">
        <v>851</v>
      </c>
      <c r="I1643" s="56"/>
      <c r="J1643" s="57">
        <f>SUMIFS(техфайл!$H$7:$H$4325,техфайл!$D$7:$D$4325,F1643,техфайл!$E$7:$E$4325,G1643,техфайл!$F$7:$F$4325,H1643,техфайл!$A$7:$A$4325,A1643)</f>
        <v>0</v>
      </c>
      <c r="K1643" s="57"/>
      <c r="L1643" s="56">
        <v>291</v>
      </c>
      <c r="M1643" s="89" t="s">
        <v>138</v>
      </c>
      <c r="N1643" s="57">
        <f>SUMIFS(техфайл!$H$7:$H$4325,техфайл!$D$7:$D$4325,F1643,техфайл!$E$7:$E$4325,G1643,техфайл!$F$7:$F$4325,H1643,техфайл!$G$7:$G$4325,L1643,техфайл!$A$7:$A$4325,A1643,техфайл!$K$7:$K$4325,M1643)</f>
        <v>0</v>
      </c>
      <c r="O1643" s="43"/>
      <c r="P1643" s="56" t="str">
        <f t="shared" si="158"/>
        <v>90607021400023220851</v>
      </c>
    </row>
    <row r="1644" spans="1:16" hidden="1" x14ac:dyDescent="0.3">
      <c r="A1644" s="82">
        <v>25710286</v>
      </c>
      <c r="B1644" s="191"/>
      <c r="C1644" s="191"/>
      <c r="D1644" s="191"/>
      <c r="E1644" s="44">
        <v>906</v>
      </c>
      <c r="F1644" s="44" t="s">
        <v>174</v>
      </c>
      <c r="G1644" s="62">
        <v>1400005000</v>
      </c>
      <c r="H1644" s="56">
        <v>112</v>
      </c>
      <c r="I1644" s="56"/>
      <c r="J1644" s="57">
        <f>SUMIFS(техфайл!$H$7:$H$4325,техфайл!$D$7:$D$4325,F1644,техфайл!$E$7:$E$4325,G1644,техфайл!$F$7:$F$4325,H1644,техфайл!$A$7:$A$4325,A1644)</f>
        <v>0</v>
      </c>
      <c r="K1644" s="57"/>
      <c r="L1644" s="56">
        <v>212</v>
      </c>
      <c r="M1644" s="89" t="s">
        <v>175</v>
      </c>
      <c r="N1644" s="57">
        <f>SUMIFS(техфайл!$H$7:$H$4325,техфайл!$D$7:$D$4325,F1644,техфайл!$E$7:$E$4325,G1644,техфайл!$F$7:$F$4325,H1644,техфайл!$G$7:$G$4325,L1644,техфайл!$A$7:$A$4325,A1644,техфайл!$K$7:$K$4325,M1644)</f>
        <v>0</v>
      </c>
      <c r="O1644" s="43"/>
      <c r="P1644" s="56" t="str">
        <f t="shared" si="158"/>
        <v>90607051400005000112</v>
      </c>
    </row>
    <row r="1645" spans="1:16" hidden="1" x14ac:dyDescent="0.3">
      <c r="A1645" s="82">
        <v>25710286</v>
      </c>
      <c r="B1645" s="192"/>
      <c r="C1645" s="192"/>
      <c r="D1645" s="192"/>
      <c r="E1645" s="44">
        <v>906</v>
      </c>
      <c r="F1645" s="44" t="s">
        <v>174</v>
      </c>
      <c r="G1645" s="62">
        <v>1400005000</v>
      </c>
      <c r="H1645" s="56">
        <v>244</v>
      </c>
      <c r="I1645" s="56"/>
      <c r="J1645" s="57">
        <f>SUMIFS(техфайл!$H$7:$H$4325,техфайл!$D$7:$D$4325,F1645,техфайл!$E$7:$E$4325,G1645,техфайл!$F$7:$F$4325,H1645,техфайл!$A$7:$A$4325,A1645)</f>
        <v>0</v>
      </c>
      <c r="K1645" s="57"/>
      <c r="L1645" s="56">
        <v>226</v>
      </c>
      <c r="M1645" s="89" t="s">
        <v>175</v>
      </c>
      <c r="N1645" s="57">
        <f>SUMIFS(техфайл!$H$7:$H$4325,техфайл!$D$7:$D$4325,F1645,техфайл!$E$7:$E$4325,G1645,техфайл!$F$7:$F$4325,H1645,техфайл!$G$7:$G$4325,L1645,техфайл!$A$7:$A$4325,A1645,техфайл!$K$7:$K$4325,M1645)</f>
        <v>0</v>
      </c>
      <c r="O1645" s="43"/>
      <c r="P1645" s="56" t="str">
        <f t="shared" si="158"/>
        <v>90607051400005000244</v>
      </c>
    </row>
    <row r="1646" spans="1:16" ht="18.75" customHeight="1" x14ac:dyDescent="0.3">
      <c r="A1646" s="82">
        <v>25710273</v>
      </c>
      <c r="B1646" s="190" t="s">
        <v>668</v>
      </c>
      <c r="C1646" s="190">
        <v>691</v>
      </c>
      <c r="D1646" s="190" t="str">
        <f>VLOOKUP($A1646, Учреждения!$B$4:$F$292, 3, FALSE)</f>
        <v>ГБОУ "СШ № 58 Г.О.ГОРЛОВКА"</v>
      </c>
      <c r="E1646" s="81" t="s">
        <v>140</v>
      </c>
      <c r="F1646" s="81" t="s">
        <v>140</v>
      </c>
      <c r="G1646" s="81" t="s">
        <v>140</v>
      </c>
      <c r="H1646" s="81" t="s">
        <v>140</v>
      </c>
      <c r="I1646" s="81" t="s">
        <v>140</v>
      </c>
      <c r="J1646" s="81" t="s">
        <v>140</v>
      </c>
      <c r="K1646" s="80">
        <f>SUM(J1647:J1670)</f>
        <v>32780</v>
      </c>
      <c r="L1646" s="56"/>
      <c r="M1646" s="89"/>
      <c r="N1646" s="57"/>
      <c r="O1646" s="43"/>
      <c r="P1646" s="85"/>
    </row>
    <row r="1647" spans="1:16" ht="18.75" hidden="1" customHeight="1" x14ac:dyDescent="0.3">
      <c r="A1647" s="82">
        <v>25710273</v>
      </c>
      <c r="B1647" s="191"/>
      <c r="C1647" s="191"/>
      <c r="D1647" s="191"/>
      <c r="E1647" s="44">
        <v>906</v>
      </c>
      <c r="F1647" s="44" t="s">
        <v>145</v>
      </c>
      <c r="G1647" s="62">
        <v>1400023220</v>
      </c>
      <c r="H1647" s="56">
        <v>612</v>
      </c>
      <c r="I1647" s="56"/>
      <c r="J1647" s="57">
        <f>SUMIFS(техфайл!$H$7:$H$4325,техфайл!$D$7:$D$4325,F1647,техфайл!$E$7:$E$4325,G1647,техфайл!$F$7:$F$4325,H1647,техфайл!$A$7:$A$4325,A1647)</f>
        <v>0</v>
      </c>
      <c r="K1647" s="57"/>
      <c r="L1647" s="56">
        <v>211</v>
      </c>
      <c r="M1647" s="89" t="s">
        <v>172</v>
      </c>
      <c r="N1647" s="57">
        <f>SUMIFS(техфайл!$H$7:$H$4325,техфайл!$D$7:$D$4325,F1647,техфайл!$E$7:$E$4325,G1647,техфайл!$F$7:$F$4325,H1647,техфайл!$G$7:$G$4325,L1647,техфайл!$A$7:$A$4325,A1647,техфайл!$K$7:$K$4325,M1647)+SUMIFS(техфайл!$H$7:$H$4325,техфайл!$D$7:$D$4325,F1647,техфайл!$E$7:$E$4325,G1647,техфайл!$F$7:$F$4325,H1647,техфайл!$G$7:$G$4325,266,техфайл!$A$7:$A$4325,A1647,техфайл!$K$7:$K$4325,M1647)</f>
        <v>0</v>
      </c>
      <c r="O1647" s="43"/>
      <c r="P1647" s="56" t="str">
        <f t="shared" ref="P1647:P1670" si="161">E1647&amp;F1647&amp;SUBSTITUTE(G1647," ","")&amp;H1647</f>
        <v>90607021400023220612</v>
      </c>
    </row>
    <row r="1648" spans="1:16" x14ac:dyDescent="0.3">
      <c r="A1648" s="82">
        <v>25710273</v>
      </c>
      <c r="B1648" s="191"/>
      <c r="C1648" s="191"/>
      <c r="D1648" s="191"/>
      <c r="E1648" s="44">
        <v>906</v>
      </c>
      <c r="F1648" s="44" t="s">
        <v>145</v>
      </c>
      <c r="G1648" s="62" t="s">
        <v>684</v>
      </c>
      <c r="H1648" s="56">
        <v>612</v>
      </c>
      <c r="I1648" s="56"/>
      <c r="J1648" s="57">
        <f>SUMIFS(техфайл!$H$7:$H$4325,техфайл!$D$7:$D$4325,F1648,техфайл!$E$7:$E$4325,G1648,техфайл!$F$7:$F$4325,H1648,техфайл!$A$7:$A$4325,A1648)</f>
        <v>32780</v>
      </c>
      <c r="K1648" s="57"/>
      <c r="L1648" s="56">
        <v>213</v>
      </c>
      <c r="M1648" s="89" t="s">
        <v>173</v>
      </c>
      <c r="N1648" s="57">
        <f>SUMIFS(техфайл!$H$7:$H$4325,техфайл!$D$7:$D$4325,F1648,техфайл!$E$7:$E$4325,G1648,техфайл!$F$7:$F$4325,H1648,техфайл!$G$7:$G$4325,L1648,техфайл!$A$7:$A$4325,A1648,техфайл!$K$7:$K$4325,M1648)</f>
        <v>0</v>
      </c>
      <c r="O1648" s="43"/>
      <c r="P1648" s="56" t="str">
        <f t="shared" si="161"/>
        <v>906070214000R3040612</v>
      </c>
    </row>
    <row r="1649" spans="1:16" ht="18.75" hidden="1" customHeight="1" x14ac:dyDescent="0.3">
      <c r="A1649" s="82">
        <v>25710273</v>
      </c>
      <c r="B1649" s="191"/>
      <c r="C1649" s="191"/>
      <c r="D1649" s="191"/>
      <c r="E1649" s="44">
        <v>906</v>
      </c>
      <c r="F1649" s="44" t="s">
        <v>145</v>
      </c>
      <c r="G1649" s="62" t="s">
        <v>683</v>
      </c>
      <c r="H1649" s="56">
        <v>612</v>
      </c>
      <c r="I1649" s="56"/>
      <c r="J1649" s="57">
        <f>SUMIFS(техфайл!$H$7:$H$4325,техфайл!$D$7:$D$4325,F1649,техфайл!$E$7:$E$4325,G1649,техфайл!$F$7:$F$4325,H1649,техфайл!$A$7:$A$4325,A1649)</f>
        <v>0</v>
      </c>
      <c r="K1649" s="57"/>
      <c r="L1649" s="56">
        <v>211</v>
      </c>
      <c r="M1649" s="89" t="s">
        <v>172</v>
      </c>
      <c r="N1649" s="57">
        <f>SUMIFS(техфайл!$H$7:$H$4325,техфайл!$D$7:$D$4325,F1649,техфайл!$E$7:$E$4325,G1649,техфайл!$F$7:$F$4325,H1649,техфайл!$G$7:$G$4325,L1649,техфайл!$A$7:$A$4325,A1649,техфайл!$K$7:$K$4325,M1649)+SUMIFS(техфайл!$H$7:$H$4325,техфайл!$D$7:$D$4325,F1649,техфайл!$E$7:$E$4325,G1649,техфайл!$F$7:$F$4325,H1649,техфайл!$G$7:$G$4325,266,техфайл!$A$7:$A$4325,A1649,техфайл!$K$7:$K$4325,M1649)</f>
        <v>0</v>
      </c>
      <c r="O1649" s="43"/>
      <c r="P1649" s="56" t="str">
        <f t="shared" ref="P1649:P1650" si="162">E1649&amp;F1649&amp;SUBSTITUTE(G1649," ","")&amp;H1649</f>
        <v>906070214000R3030612</v>
      </c>
    </row>
    <row r="1650" spans="1:16" hidden="1" x14ac:dyDescent="0.3">
      <c r="A1650" s="82">
        <v>25710273</v>
      </c>
      <c r="B1650" s="191"/>
      <c r="C1650" s="191"/>
      <c r="D1650" s="191"/>
      <c r="E1650" s="44">
        <v>906</v>
      </c>
      <c r="F1650" s="44" t="s">
        <v>145</v>
      </c>
      <c r="G1650" s="62" t="s">
        <v>683</v>
      </c>
      <c r="H1650" s="56"/>
      <c r="I1650" s="56"/>
      <c r="J1650" s="57">
        <f>SUMIFS(техфайл!$H$7:$H$4325,техфайл!$D$7:$D$4325,F1650,техфайл!$E$7:$E$4325,G1650,техфайл!$F$7:$F$4325,H1650,техфайл!$A$7:$A$4325,A1650)</f>
        <v>0</v>
      </c>
      <c r="K1650" s="57"/>
      <c r="L1650" s="56">
        <v>213</v>
      </c>
      <c r="M1650" s="89" t="s">
        <v>173</v>
      </c>
      <c r="N1650" s="57">
        <f>SUMIFS(техфайл!$H$7:$H$4325,техфайл!$D$7:$D$4325,F1650,техфайл!$E$7:$E$4325,G1650,техфайл!$F$7:$F$4325,H1650,техфайл!$G$7:$G$4325,L1650,техфайл!$A$7:$A$4325,A1650,техфайл!$K$7:$K$4325,M1650)</f>
        <v>0</v>
      </c>
      <c r="O1650" s="43"/>
      <c r="P1650" s="56" t="str">
        <f t="shared" si="162"/>
        <v>906070214000R3030</v>
      </c>
    </row>
    <row r="1651" spans="1:16" hidden="1" x14ac:dyDescent="0.3">
      <c r="A1651" s="82">
        <v>25710273</v>
      </c>
      <c r="B1651" s="191"/>
      <c r="C1651" s="191"/>
      <c r="D1651" s="191"/>
      <c r="E1651" s="44">
        <v>906</v>
      </c>
      <c r="F1651" s="44" t="s">
        <v>145</v>
      </c>
      <c r="G1651" s="62" t="s">
        <v>685</v>
      </c>
      <c r="H1651" s="56">
        <v>612</v>
      </c>
      <c r="I1651" s="56"/>
      <c r="J1651" s="57">
        <f>SUMIFS(техфайл!$H$7:$H$4325,техфайл!$D$7:$D$4325,F1651,техфайл!$E$7:$E$4325,G1651,техфайл!$F$7:$F$4325,H1651,техфайл!$A$7:$A$4325,A1651)</f>
        <v>0</v>
      </c>
      <c r="K1651" s="57"/>
      <c r="L1651" s="56">
        <v>221</v>
      </c>
      <c r="M1651" s="89" t="s">
        <v>131</v>
      </c>
      <c r="N1651" s="57">
        <f>SUMIFS(техфайл!$H$7:$H$4325,техфайл!$D$7:$D$4325,F1651,техфайл!$E$7:$E$4325,G1651,техфайл!$F$7:$F$4325,H1651,техфайл!$G$7:$G$4325,L1651,техфайл!$A$7:$A$4325,A1651,техфайл!$K$7:$K$4325,M1651)</f>
        <v>0</v>
      </c>
      <c r="O1651" s="43"/>
      <c r="P1651" s="56" t="str">
        <f t="shared" si="161"/>
        <v>906070214000R0500612</v>
      </c>
    </row>
    <row r="1652" spans="1:16" hidden="1" x14ac:dyDescent="0.3">
      <c r="A1652" s="82">
        <v>25710273</v>
      </c>
      <c r="B1652" s="191"/>
      <c r="C1652" s="191"/>
      <c r="D1652" s="191"/>
      <c r="E1652" s="44">
        <v>906</v>
      </c>
      <c r="F1652" s="44" t="s">
        <v>145</v>
      </c>
      <c r="G1652" s="62" t="s">
        <v>685</v>
      </c>
      <c r="H1652" s="56"/>
      <c r="I1652" s="56"/>
      <c r="J1652" s="57">
        <f>SUMIFS(техфайл!$H$7:$H$4325,техфайл!$D$7:$D$4325,F1652,техфайл!$E$7:$E$4325,G1652,техфайл!$F$7:$F$4325,H1652,техфайл!$A$7:$A$4325,A1652)</f>
        <v>0</v>
      </c>
      <c r="K1652" s="57"/>
      <c r="L1652" s="56">
        <v>223</v>
      </c>
      <c r="M1652" s="89" t="s">
        <v>132</v>
      </c>
      <c r="N1652" s="57">
        <f>SUMIFS(техфайл!$H$7:$H$4325,техфайл!$D$7:$D$4325,F1652,техфайл!$E$7:$E$4325,G1652,техфайл!$F$7:$F$4325,H1652,техфайл!$G$7:$G$4325,L1652,техфайл!$A$7:$A$4325,A1652,техфайл!$K$7:$K$4325,M1652)</f>
        <v>0</v>
      </c>
      <c r="O1652" s="43"/>
      <c r="P1652" s="56" t="str">
        <f t="shared" si="161"/>
        <v>906070214000R0500</v>
      </c>
    </row>
    <row r="1653" spans="1:16" hidden="1" x14ac:dyDescent="0.3">
      <c r="A1653" s="82">
        <v>25710273</v>
      </c>
      <c r="B1653" s="191"/>
      <c r="C1653" s="191"/>
      <c r="D1653" s="191"/>
      <c r="E1653" s="44">
        <v>906</v>
      </c>
      <c r="F1653" s="44" t="s">
        <v>145</v>
      </c>
      <c r="G1653" s="62">
        <v>1400023220</v>
      </c>
      <c r="H1653" s="56">
        <v>244</v>
      </c>
      <c r="I1653" s="56"/>
      <c r="J1653" s="57"/>
      <c r="K1653" s="57"/>
      <c r="L1653" s="56">
        <v>223</v>
      </c>
      <c r="M1653" s="89" t="s">
        <v>133</v>
      </c>
      <c r="N1653" s="57">
        <f>SUMIFS(техфайл!$H$7:$H$4325,техфайл!$D$7:$D$4325,F1653,техфайл!$E$7:$E$4325,G1653,техфайл!$F$7:$F$4325,H1653,техфайл!$G$7:$G$4325,L1653,техфайл!$A$7:$A$4325,A1653,техфайл!$K$7:$K$4325,M1653)</f>
        <v>0</v>
      </c>
      <c r="O1653" s="43"/>
      <c r="P1653" s="56" t="str">
        <f t="shared" si="161"/>
        <v>90607021400023220244</v>
      </c>
    </row>
    <row r="1654" spans="1:16" hidden="1" x14ac:dyDescent="0.3">
      <c r="A1654" s="82">
        <v>25710273</v>
      </c>
      <c r="B1654" s="191"/>
      <c r="C1654" s="191"/>
      <c r="D1654" s="191"/>
      <c r="E1654" s="44">
        <v>906</v>
      </c>
      <c r="F1654" s="44" t="s">
        <v>145</v>
      </c>
      <c r="G1654" s="62">
        <v>1400023220</v>
      </c>
      <c r="H1654" s="56">
        <v>247</v>
      </c>
      <c r="I1654" s="56"/>
      <c r="J1654" s="57"/>
      <c r="K1654" s="57"/>
      <c r="L1654" s="56">
        <v>223</v>
      </c>
      <c r="M1654" s="89" t="s">
        <v>134</v>
      </c>
      <c r="N1654" s="57">
        <f>SUMIFS(техфайл!$H$7:$H$4325,техфайл!$D$7:$D$4325,F1654,техфайл!$E$7:$E$4325,G1654,техфайл!$F$7:$F$4325,H1654,техфайл!$G$7:$G$4325,L1654,техфайл!$A$7:$A$4325,A1654,техфайл!$K$7:$K$4325,M1654)</f>
        <v>0</v>
      </c>
      <c r="O1654" s="43"/>
      <c r="P1654" s="56" t="str">
        <f t="shared" si="161"/>
        <v>90607021400023220247</v>
      </c>
    </row>
    <row r="1655" spans="1:16" hidden="1" x14ac:dyDescent="0.3">
      <c r="A1655" s="82">
        <v>25710273</v>
      </c>
      <c r="B1655" s="191"/>
      <c r="C1655" s="191"/>
      <c r="D1655" s="191"/>
      <c r="E1655" s="44">
        <v>906</v>
      </c>
      <c r="F1655" s="44" t="s">
        <v>145</v>
      </c>
      <c r="G1655" s="62">
        <v>1400023220</v>
      </c>
      <c r="H1655" s="56">
        <v>247</v>
      </c>
      <c r="I1655" s="56"/>
      <c r="J1655" s="57"/>
      <c r="K1655" s="57"/>
      <c r="L1655" s="56">
        <v>223</v>
      </c>
      <c r="M1655" s="89" t="s">
        <v>135</v>
      </c>
      <c r="N1655" s="57">
        <f>SUMIFS(техфайл!$H$7:$H$4325,техфайл!$D$7:$D$4325,F1655,техфайл!$E$7:$E$4325,G1655,техфайл!$F$7:$F$4325,H1655,техфайл!$G$7:$G$4325,L1655,техфайл!$A$7:$A$4325,A1655,техфайл!$K$7:$K$4325,M1655)</f>
        <v>0</v>
      </c>
      <c r="O1655" s="43"/>
      <c r="P1655" s="56" t="str">
        <f t="shared" si="161"/>
        <v>90607021400023220247</v>
      </c>
    </row>
    <row r="1656" spans="1:16" hidden="1" x14ac:dyDescent="0.3">
      <c r="A1656" s="82">
        <v>25710273</v>
      </c>
      <c r="B1656" s="191"/>
      <c r="C1656" s="191"/>
      <c r="D1656" s="191"/>
      <c r="E1656" s="44">
        <v>906</v>
      </c>
      <c r="F1656" s="44" t="s">
        <v>145</v>
      </c>
      <c r="G1656" s="62">
        <v>1400023220</v>
      </c>
      <c r="H1656" s="56">
        <v>244</v>
      </c>
      <c r="I1656" s="56"/>
      <c r="J1656" s="57"/>
      <c r="K1656" s="57"/>
      <c r="L1656" s="56">
        <v>223</v>
      </c>
      <c r="M1656" s="89" t="s">
        <v>131</v>
      </c>
      <c r="N1656" s="57">
        <f>SUMIFS(техфайл!$H$7:$H$4325,техфайл!$D$7:$D$4325,F1656,техфайл!$E$7:$E$4325,G1656,техфайл!$F$7:$F$4325,H1656,техфайл!$G$7:$G$4325,L1656,техфайл!$A$7:$A$4325,A1656,техфайл!$K$7:$K$4325,M1656)</f>
        <v>0</v>
      </c>
      <c r="O1656" s="43"/>
      <c r="P1656" s="56" t="str">
        <f t="shared" si="161"/>
        <v>90607021400023220244</v>
      </c>
    </row>
    <row r="1657" spans="1:16" hidden="1" x14ac:dyDescent="0.3">
      <c r="A1657" s="82">
        <v>25710273</v>
      </c>
      <c r="B1657" s="191"/>
      <c r="C1657" s="191"/>
      <c r="D1657" s="191"/>
      <c r="E1657" s="44">
        <v>906</v>
      </c>
      <c r="F1657" s="44" t="s">
        <v>145</v>
      </c>
      <c r="G1657" s="62">
        <v>1400023220</v>
      </c>
      <c r="H1657" s="56">
        <v>244</v>
      </c>
      <c r="I1657" s="56"/>
      <c r="J1657" s="57"/>
      <c r="K1657" s="57"/>
      <c r="L1657" s="56">
        <v>225</v>
      </c>
      <c r="M1657" s="89" t="s">
        <v>131</v>
      </c>
      <c r="N1657" s="57">
        <f>SUMIFS(техфайл!$H$7:$H$4325,техфайл!$D$7:$D$4325,F1657,техфайл!$E$7:$E$4325,G1657,техфайл!$F$7:$F$4325,H1657,техфайл!$G$7:$G$4325,L1657,техфайл!$A$7:$A$4325,A1657,техфайл!$K$7:$K$4325,M1657)</f>
        <v>0</v>
      </c>
      <c r="O1657" s="43"/>
      <c r="P1657" s="56" t="str">
        <f t="shared" si="161"/>
        <v>90607021400023220244</v>
      </c>
    </row>
    <row r="1658" spans="1:16" hidden="1" x14ac:dyDescent="0.3">
      <c r="A1658" s="82">
        <v>25710273</v>
      </c>
      <c r="B1658" s="191"/>
      <c r="C1658" s="191"/>
      <c r="D1658" s="191"/>
      <c r="E1658" s="44">
        <v>906</v>
      </c>
      <c r="F1658" s="44" t="s">
        <v>145</v>
      </c>
      <c r="G1658" s="62">
        <v>1400023220</v>
      </c>
      <c r="H1658" s="56">
        <v>244</v>
      </c>
      <c r="I1658" s="56"/>
      <c r="J1658" s="57"/>
      <c r="K1658" s="57"/>
      <c r="L1658" s="56">
        <v>226</v>
      </c>
      <c r="M1658" s="89" t="s">
        <v>137</v>
      </c>
      <c r="N1658" s="57">
        <f>SUMIFS(техфайл!$H$7:$H$4325,техфайл!$D$7:$D$4325,F1658,техфайл!$E$7:$E$4325,G1658,техфайл!$F$7:$F$4325,H1658,техфайл!$G$7:$G$4325,L1658,техфайл!$A$7:$A$4325,A1658,техфайл!$K$7:$K$4325,M1658)</f>
        <v>0</v>
      </c>
      <c r="O1658" s="43"/>
      <c r="P1658" s="56" t="str">
        <f t="shared" si="161"/>
        <v>90607021400023220244</v>
      </c>
    </row>
    <row r="1659" spans="1:16" hidden="1" x14ac:dyDescent="0.3">
      <c r="A1659" s="82">
        <v>25710273</v>
      </c>
      <c r="B1659" s="191"/>
      <c r="C1659" s="191"/>
      <c r="D1659" s="191"/>
      <c r="E1659" s="44">
        <v>906</v>
      </c>
      <c r="F1659" s="44" t="s">
        <v>145</v>
      </c>
      <c r="G1659" s="62">
        <v>1400023220</v>
      </c>
      <c r="H1659" s="56">
        <v>244</v>
      </c>
      <c r="I1659" s="56"/>
      <c r="J1659" s="57"/>
      <c r="K1659" s="57"/>
      <c r="L1659" s="56">
        <v>226</v>
      </c>
      <c r="M1659" s="89" t="s">
        <v>131</v>
      </c>
      <c r="N1659" s="57">
        <f>SUMIFS(техфайл!$H$7:$H$4325,техфайл!$D$7:$D$4325,F1659,техфайл!$E$7:$E$4325,G1659,техфайл!$F$7:$F$4325,H1659,техфайл!$G$7:$G$4325,L1659,техфайл!$A$7:$A$4325,A1659,техфайл!$K$7:$K$4325,M1659)</f>
        <v>0</v>
      </c>
      <c r="O1659" s="43"/>
      <c r="P1659" s="56" t="str">
        <f t="shared" si="161"/>
        <v>90607021400023220244</v>
      </c>
    </row>
    <row r="1660" spans="1:16" hidden="1" x14ac:dyDescent="0.3">
      <c r="A1660" s="82">
        <v>25710273</v>
      </c>
      <c r="B1660" s="191"/>
      <c r="C1660" s="191"/>
      <c r="D1660" s="191"/>
      <c r="E1660" s="44">
        <v>906</v>
      </c>
      <c r="F1660" s="44" t="s">
        <v>145</v>
      </c>
      <c r="G1660" s="62">
        <v>1400023220</v>
      </c>
      <c r="H1660" s="56">
        <v>244</v>
      </c>
      <c r="I1660" s="56"/>
      <c r="J1660" s="57"/>
      <c r="K1660" s="57"/>
      <c r="L1660" s="56">
        <v>227</v>
      </c>
      <c r="M1660" s="89" t="s">
        <v>131</v>
      </c>
      <c r="N1660" s="57">
        <f>SUMIFS(техфайл!$H$7:$H$4325,техфайл!$D$7:$D$4325,F1660,техфайл!$E$7:$E$4325,G1660,техфайл!$F$7:$F$4325,H1660,техфайл!$G$7:$G$4325,L1660,техфайл!$A$7:$A$4325,A1660,техфайл!$K$7:$K$4325,M1660)</f>
        <v>0</v>
      </c>
      <c r="O1660" s="43"/>
      <c r="P1660" s="56" t="str">
        <f t="shared" si="161"/>
        <v>90607021400023220244</v>
      </c>
    </row>
    <row r="1661" spans="1:16" hidden="1" x14ac:dyDescent="0.3">
      <c r="A1661" s="82">
        <v>25710273</v>
      </c>
      <c r="B1661" s="191"/>
      <c r="C1661" s="191"/>
      <c r="D1661" s="191"/>
      <c r="E1661" s="44">
        <v>906</v>
      </c>
      <c r="F1661" s="44" t="s">
        <v>145</v>
      </c>
      <c r="G1661" s="62">
        <v>1400023220</v>
      </c>
      <c r="H1661" s="56">
        <v>244</v>
      </c>
      <c r="I1661" s="56"/>
      <c r="J1661" s="57"/>
      <c r="K1661" s="57"/>
      <c r="L1661" s="56">
        <v>310</v>
      </c>
      <c r="M1661" s="89" t="s">
        <v>136</v>
      </c>
      <c r="N1661" s="57">
        <f>SUMIFS(техфайл!$H$7:$H$4325,техфайл!$D$7:$D$4325,F1661,техфайл!$E$7:$E$4325,G1661,техфайл!$F$7:$F$4325,H1661,техфайл!$G$7:$G$4325,L1661,техфайл!$A$7:$A$4325,A1661,техфайл!$K$7:$K$4325,M1661)</f>
        <v>0</v>
      </c>
      <c r="O1661" s="43"/>
      <c r="P1661" s="56" t="str">
        <f t="shared" si="161"/>
        <v>90607021400023220244</v>
      </c>
    </row>
    <row r="1662" spans="1:16" hidden="1" x14ac:dyDescent="0.3">
      <c r="A1662" s="82">
        <v>25710273</v>
      </c>
      <c r="B1662" s="191"/>
      <c r="C1662" s="191"/>
      <c r="D1662" s="191"/>
      <c r="E1662" s="44">
        <v>906</v>
      </c>
      <c r="F1662" s="44" t="s">
        <v>145</v>
      </c>
      <c r="G1662" s="62">
        <v>1400023220</v>
      </c>
      <c r="H1662" s="56">
        <v>244</v>
      </c>
      <c r="I1662" s="56"/>
      <c r="J1662" s="57"/>
      <c r="K1662" s="57"/>
      <c r="L1662" s="56">
        <v>342</v>
      </c>
      <c r="M1662" s="89">
        <v>2230</v>
      </c>
      <c r="N1662" s="57">
        <f>SUMIFS(техфайл!$H$7:$H$4325,техфайл!$D$7:$D$4325,F1662,техфайл!$E$7:$E$4325,G1662,техфайл!$F$7:$F$4325,H1662,техфайл!$G$7:$G$4325,L1662,техфайл!$A$7:$A$4325,A1662,техфайл!$K$7:$K$4325,M1662)</f>
        <v>0</v>
      </c>
      <c r="O1662" s="43"/>
      <c r="P1662" s="56" t="str">
        <f t="shared" ref="P1662" si="163">E1662&amp;F1662&amp;SUBSTITUTE(G1662," ","")&amp;H1662</f>
        <v>90607021400023220244</v>
      </c>
    </row>
    <row r="1663" spans="1:16" hidden="1" x14ac:dyDescent="0.3">
      <c r="A1663" s="82">
        <v>25710273</v>
      </c>
      <c r="B1663" s="191"/>
      <c r="C1663" s="191"/>
      <c r="D1663" s="191"/>
      <c r="E1663" s="44">
        <v>906</v>
      </c>
      <c r="F1663" s="44" t="s">
        <v>145</v>
      </c>
      <c r="G1663" s="62" t="s">
        <v>684</v>
      </c>
      <c r="H1663" s="56">
        <v>244</v>
      </c>
      <c r="I1663" s="56"/>
      <c r="J1663" s="57">
        <f>SUMIFS(техфайл!$H$7:$H$4325,техфайл!$D$7:$D$4325,F1663,техфайл!$E$7:$E$4325,G1663,техфайл!$F$7:$F$4325,H1663,техфайл!$A$7:$A$4325,A1663)</f>
        <v>0</v>
      </c>
      <c r="K1663" s="57"/>
      <c r="L1663" s="56">
        <v>342</v>
      </c>
      <c r="M1663" s="89">
        <v>2230</v>
      </c>
      <c r="N1663" s="57">
        <f>SUMIFS(техфайл!$H$7:$H$4325,техфайл!$D$7:$D$4325,F1663,техфайл!$E$7:$E$4325,G1663,техфайл!$F$7:$F$4325,H1663,техфайл!$G$7:$G$4325,L1663,техфайл!$A$7:$A$4325,A1663,техфайл!$K$7:$K$4325,M1663)</f>
        <v>0</v>
      </c>
      <c r="O1663" s="43"/>
      <c r="P1663" s="56" t="str">
        <f t="shared" si="161"/>
        <v>906070214000R3040244</v>
      </c>
    </row>
    <row r="1664" spans="1:16" hidden="1" x14ac:dyDescent="0.3">
      <c r="A1664" s="82">
        <v>25710273</v>
      </c>
      <c r="B1664" s="191"/>
      <c r="C1664" s="191"/>
      <c r="D1664" s="191"/>
      <c r="E1664" s="44">
        <v>906</v>
      </c>
      <c r="F1664" s="44" t="s">
        <v>145</v>
      </c>
      <c r="G1664" s="62">
        <v>1400023220</v>
      </c>
      <c r="H1664" s="56">
        <v>244</v>
      </c>
      <c r="I1664" s="56"/>
      <c r="J1664" s="57"/>
      <c r="K1664" s="57"/>
      <c r="L1664" s="56">
        <v>343</v>
      </c>
      <c r="M1664" s="89" t="s">
        <v>136</v>
      </c>
      <c r="N1664" s="57">
        <f>SUMIFS(техфайл!$H$7:$H$4325,техфайл!$D$7:$D$4325,F1664,техфайл!$E$7:$E$4325,G1664,техфайл!$F$7:$F$4325,H1664,техфайл!$G$7:$G$4325,L1664,техфайл!$A$7:$A$4325,A1664,техфайл!$K$7:$K$4325,M1664)</f>
        <v>0</v>
      </c>
      <c r="O1664" s="43"/>
      <c r="P1664" s="56" t="str">
        <f t="shared" si="161"/>
        <v>90607021400023220244</v>
      </c>
    </row>
    <row r="1665" spans="1:16" hidden="1" x14ac:dyDescent="0.3">
      <c r="A1665" s="82">
        <v>25710273</v>
      </c>
      <c r="B1665" s="191"/>
      <c r="C1665" s="191"/>
      <c r="D1665" s="191"/>
      <c r="E1665" s="44">
        <v>906</v>
      </c>
      <c r="F1665" s="44" t="s">
        <v>145</v>
      </c>
      <c r="G1665" s="62">
        <v>1400023220</v>
      </c>
      <c r="H1665" s="56">
        <v>244</v>
      </c>
      <c r="I1665" s="56"/>
      <c r="J1665" s="57"/>
      <c r="K1665" s="57"/>
      <c r="L1665" s="56">
        <v>344</v>
      </c>
      <c r="M1665" s="89" t="s">
        <v>136</v>
      </c>
      <c r="N1665" s="57">
        <f>SUMIFS(техфайл!$H$7:$H$4325,техфайл!$D$7:$D$4325,F1665,техфайл!$E$7:$E$4325,G1665,техфайл!$F$7:$F$4325,H1665,техфайл!$G$7:$G$4325,L1665,техфайл!$A$7:$A$4325,A1665,техфайл!$K$7:$K$4325,M1665)</f>
        <v>0</v>
      </c>
      <c r="O1665" s="43"/>
      <c r="P1665" s="56" t="str">
        <f t="shared" si="161"/>
        <v>90607021400023220244</v>
      </c>
    </row>
    <row r="1666" spans="1:16" hidden="1" x14ac:dyDescent="0.3">
      <c r="A1666" s="82">
        <v>25710273</v>
      </c>
      <c r="B1666" s="191"/>
      <c r="C1666" s="191"/>
      <c r="D1666" s="191"/>
      <c r="E1666" s="44">
        <v>906</v>
      </c>
      <c r="F1666" s="44" t="s">
        <v>145</v>
      </c>
      <c r="G1666" s="62">
        <v>1400023220</v>
      </c>
      <c r="H1666" s="56">
        <v>244</v>
      </c>
      <c r="I1666" s="56"/>
      <c r="J1666" s="57"/>
      <c r="K1666" s="57"/>
      <c r="L1666" s="56">
        <v>346</v>
      </c>
      <c r="M1666" s="89" t="s">
        <v>136</v>
      </c>
      <c r="N1666" s="57">
        <f>SUMIFS(техфайл!$H$7:$H$4325,техфайл!$D$7:$D$4325,F1666,техфайл!$E$7:$E$4325,G1666,техфайл!$F$7:$F$4325,H1666,техфайл!$G$7:$G$4325,L1666,техфайл!$A$7:$A$4325,A1666,техфайл!$K$7:$K$4325,M1666)</f>
        <v>0</v>
      </c>
      <c r="O1666" s="43"/>
      <c r="P1666" s="56" t="str">
        <f t="shared" si="161"/>
        <v>90607021400023220244</v>
      </c>
    </row>
    <row r="1667" spans="1:16" hidden="1" x14ac:dyDescent="0.3">
      <c r="A1667" s="82">
        <v>25710273</v>
      </c>
      <c r="B1667" s="191"/>
      <c r="C1667" s="191"/>
      <c r="D1667" s="191"/>
      <c r="E1667" s="44">
        <v>906</v>
      </c>
      <c r="F1667" s="44" t="s">
        <v>145</v>
      </c>
      <c r="G1667" s="62">
        <v>1400023220</v>
      </c>
      <c r="H1667" s="56">
        <v>851</v>
      </c>
      <c r="I1667" s="56"/>
      <c r="J1667" s="57">
        <f>SUMIFS(техфайл!$H$7:$H$4325,техфайл!$D$7:$D$4325,F1667,техфайл!$E$7:$E$4325,G1667,техфайл!$F$7:$F$4325,H1667,техфайл!$A$7:$A$4325,A1667)</f>
        <v>0</v>
      </c>
      <c r="K1667" s="57"/>
      <c r="L1667" s="56">
        <v>291</v>
      </c>
      <c r="M1667" s="89" t="s">
        <v>138</v>
      </c>
      <c r="N1667" s="57">
        <f>SUMIFS(техфайл!$H$7:$H$4325,техфайл!$D$7:$D$4325,F1667,техфайл!$E$7:$E$4325,G1667,техфайл!$F$7:$F$4325,H1667,техфайл!$G$7:$G$4325,L1667,техфайл!$A$7:$A$4325,A1667,техфайл!$K$7:$K$4325,M1667)</f>
        <v>0</v>
      </c>
      <c r="O1667" s="43"/>
      <c r="P1667" s="56" t="str">
        <f t="shared" si="161"/>
        <v>90607021400023220851</v>
      </c>
    </row>
    <row r="1668" spans="1:16" hidden="1" x14ac:dyDescent="0.3">
      <c r="A1668" s="82">
        <v>25710273</v>
      </c>
      <c r="B1668" s="191"/>
      <c r="C1668" s="191"/>
      <c r="D1668" s="191"/>
      <c r="E1668" s="44">
        <v>906</v>
      </c>
      <c r="F1668" s="44" t="s">
        <v>145</v>
      </c>
      <c r="G1668" s="62">
        <v>1400023220</v>
      </c>
      <c r="H1668" s="56">
        <v>852</v>
      </c>
      <c r="I1668" s="56"/>
      <c r="J1668" s="57">
        <f>SUMIFS(техфайл!$H$7:$H$4325,техфайл!$D$7:$D$4325,F1668,техфайл!$E$7:$E$4325,G1668,техфайл!$F$7:$F$4325,H1668,техфайл!$A$7:$A$4325,A1668)</f>
        <v>0</v>
      </c>
      <c r="K1668" s="57"/>
      <c r="L1668" s="56">
        <v>291</v>
      </c>
      <c r="M1668" s="89" t="s">
        <v>138</v>
      </c>
      <c r="N1668" s="57">
        <f>SUMIFS(техфайл!$H$7:$H$4325,техфайл!$D$7:$D$4325,F1668,техфайл!$E$7:$E$4325,G1668,техфайл!$F$7:$F$4325,H1668,техфайл!$G$7:$G$4325,L1668,техфайл!$A$7:$A$4325,A1668,техфайл!$K$7:$K$4325,M1668)</f>
        <v>0</v>
      </c>
      <c r="O1668" s="43"/>
      <c r="P1668" s="56" t="str">
        <f t="shared" si="161"/>
        <v>90607021400023220852</v>
      </c>
    </row>
    <row r="1669" spans="1:16" hidden="1" x14ac:dyDescent="0.3">
      <c r="A1669" s="82">
        <v>25710273</v>
      </c>
      <c r="B1669" s="191"/>
      <c r="C1669" s="191"/>
      <c r="D1669" s="191"/>
      <c r="E1669" s="44">
        <v>906</v>
      </c>
      <c r="F1669" s="44" t="s">
        <v>174</v>
      </c>
      <c r="G1669" s="62">
        <v>1400005000</v>
      </c>
      <c r="H1669" s="56">
        <v>112</v>
      </c>
      <c r="I1669" s="56"/>
      <c r="J1669" s="57">
        <f>SUMIFS(техфайл!$H$7:$H$4325,техфайл!$D$7:$D$4325,F1669,техфайл!$E$7:$E$4325,G1669,техфайл!$F$7:$F$4325,H1669,техфайл!$A$7:$A$4325,A1669)</f>
        <v>0</v>
      </c>
      <c r="K1669" s="57"/>
      <c r="L1669" s="56">
        <v>212</v>
      </c>
      <c r="M1669" s="89" t="s">
        <v>175</v>
      </c>
      <c r="N1669" s="57">
        <f>SUMIFS(техфайл!$H$7:$H$4325,техфайл!$D$7:$D$4325,F1669,техфайл!$E$7:$E$4325,G1669,техфайл!$F$7:$F$4325,H1669,техфайл!$G$7:$G$4325,L1669,техфайл!$A$7:$A$4325,A1669,техфайл!$K$7:$K$4325,M1669)</f>
        <v>0</v>
      </c>
      <c r="O1669" s="43"/>
      <c r="P1669" s="56" t="str">
        <f t="shared" si="161"/>
        <v>90607051400005000112</v>
      </c>
    </row>
    <row r="1670" spans="1:16" hidden="1" x14ac:dyDescent="0.3">
      <c r="A1670" s="82">
        <v>25710273</v>
      </c>
      <c r="B1670" s="192"/>
      <c r="C1670" s="192"/>
      <c r="D1670" s="192"/>
      <c r="E1670" s="44">
        <v>906</v>
      </c>
      <c r="F1670" s="44" t="s">
        <v>174</v>
      </c>
      <c r="G1670" s="62">
        <v>1400005000</v>
      </c>
      <c r="H1670" s="56">
        <v>244</v>
      </c>
      <c r="I1670" s="56"/>
      <c r="J1670" s="57">
        <f>SUMIFS(техфайл!$H$7:$H$4325,техфайл!$D$7:$D$4325,F1670,техфайл!$E$7:$E$4325,G1670,техфайл!$F$7:$F$4325,H1670,техфайл!$A$7:$A$4325,A1670)</f>
        <v>0</v>
      </c>
      <c r="K1670" s="57"/>
      <c r="L1670" s="56">
        <v>226</v>
      </c>
      <c r="M1670" s="89" t="s">
        <v>175</v>
      </c>
      <c r="N1670" s="57">
        <f>SUMIFS(техфайл!$H$7:$H$4325,техфайл!$D$7:$D$4325,F1670,техфайл!$E$7:$E$4325,G1670,техфайл!$F$7:$F$4325,H1670,техфайл!$G$7:$G$4325,L1670,техфайл!$A$7:$A$4325,A1670,техфайл!$K$7:$K$4325,M1670)</f>
        <v>0</v>
      </c>
      <c r="O1670" s="43"/>
      <c r="P1670" s="56" t="str">
        <f t="shared" si="161"/>
        <v>90607051400005000244</v>
      </c>
    </row>
    <row r="1671" spans="1:16" ht="18.75" customHeight="1" x14ac:dyDescent="0.3">
      <c r="A1671" s="82">
        <v>23183606</v>
      </c>
      <c r="B1671" s="190" t="s">
        <v>669</v>
      </c>
      <c r="C1671" s="190">
        <v>692</v>
      </c>
      <c r="D1671" s="190" t="str">
        <f>VLOOKUP($A1671, Учреждения!$B$4:$F$292, 3, FALSE)</f>
        <v xml:space="preserve"> ГБОУ "ШКОЛА № 59 Г.О. ГОРЛОВКА"</v>
      </c>
      <c r="E1671" s="81" t="s">
        <v>140</v>
      </c>
      <c r="F1671" s="81" t="s">
        <v>140</v>
      </c>
      <c r="G1671" s="81" t="s">
        <v>140</v>
      </c>
      <c r="H1671" s="81" t="s">
        <v>140</v>
      </c>
      <c r="I1671" s="81" t="s">
        <v>140</v>
      </c>
      <c r="J1671" s="81" t="s">
        <v>140</v>
      </c>
      <c r="K1671" s="80">
        <f>SUM(J1672:J1691)</f>
        <v>44700</v>
      </c>
      <c r="L1671" s="56"/>
      <c r="M1671" s="89"/>
      <c r="N1671" s="57"/>
      <c r="O1671" s="43"/>
      <c r="P1671" s="85"/>
    </row>
    <row r="1672" spans="1:16" ht="18.75" hidden="1" customHeight="1" x14ac:dyDescent="0.3">
      <c r="A1672" s="82">
        <v>23183606</v>
      </c>
      <c r="B1672" s="191"/>
      <c r="C1672" s="191"/>
      <c r="D1672" s="191"/>
      <c r="E1672" s="44">
        <v>906</v>
      </c>
      <c r="F1672" s="44" t="s">
        <v>145</v>
      </c>
      <c r="G1672" s="62">
        <v>1400023220</v>
      </c>
      <c r="H1672" s="56">
        <v>612</v>
      </c>
      <c r="I1672" s="56"/>
      <c r="J1672" s="57">
        <f>SUMIFS(техфайл!$H$7:$H$4325,техфайл!$D$7:$D$4325,F1672,техфайл!$E$7:$E$4325,G1672,техфайл!$F$7:$F$4325,H1672,техфайл!$A$7:$A$4325,A1672)</f>
        <v>0</v>
      </c>
      <c r="K1672" s="57"/>
      <c r="L1672" s="56">
        <v>211</v>
      </c>
      <c r="M1672" s="89" t="s">
        <v>172</v>
      </c>
      <c r="N1672" s="57">
        <f>SUMIFS(техфайл!$H$7:$H$4325,техфайл!$D$7:$D$4325,F1672,техфайл!$E$7:$E$4325,G1672,техфайл!$F$7:$F$4325,H1672,техфайл!$G$7:$G$4325,L1672,техфайл!$A$7:$A$4325,A1672,техфайл!$K$7:$K$4325,M1672)+SUMIFS(техфайл!$H$7:$H$4325,техфайл!$D$7:$D$4325,F1672,техфайл!$E$7:$E$4325,G1672,техфайл!$F$7:$F$4325,H1672,техфайл!$G$7:$G$4325,266,техфайл!$A$7:$A$4325,A1672,техфайл!$K$7:$K$4325,M1672)</f>
        <v>0</v>
      </c>
      <c r="O1672" s="43"/>
      <c r="P1672" s="56" t="str">
        <f t="shared" ref="P1672:P1691" si="164">E1672&amp;F1672&amp;SUBSTITUTE(G1672," ","")&amp;H1672</f>
        <v>90607021400023220612</v>
      </c>
    </row>
    <row r="1673" spans="1:16" x14ac:dyDescent="0.3">
      <c r="A1673" s="82">
        <v>23183606</v>
      </c>
      <c r="B1673" s="191"/>
      <c r="C1673" s="191"/>
      <c r="D1673" s="191"/>
      <c r="E1673" s="44">
        <v>906</v>
      </c>
      <c r="F1673" s="44" t="s">
        <v>145</v>
      </c>
      <c r="G1673" s="62" t="s">
        <v>684</v>
      </c>
      <c r="H1673" s="56">
        <v>612</v>
      </c>
      <c r="I1673" s="56"/>
      <c r="J1673" s="57">
        <f>SUMIFS(техфайл!$H$7:$H$4325,техфайл!$D$7:$D$4325,F1673,техфайл!$E$7:$E$4325,G1673,техфайл!$F$7:$F$4325,H1673,техфайл!$A$7:$A$4325,A1673)</f>
        <v>44700</v>
      </c>
      <c r="K1673" s="57"/>
      <c r="L1673" s="56">
        <v>213</v>
      </c>
      <c r="M1673" s="89" t="s">
        <v>173</v>
      </c>
      <c r="N1673" s="57">
        <f>SUMIFS(техфайл!$H$7:$H$4325,техфайл!$D$7:$D$4325,F1673,техфайл!$E$7:$E$4325,G1673,техфайл!$F$7:$F$4325,H1673,техфайл!$G$7:$G$4325,L1673,техфайл!$A$7:$A$4325,A1673,техфайл!$K$7:$K$4325,M1673)</f>
        <v>0</v>
      </c>
      <c r="O1673" s="43"/>
      <c r="P1673" s="56" t="str">
        <f t="shared" si="164"/>
        <v>906070214000R3040612</v>
      </c>
    </row>
    <row r="1674" spans="1:16" ht="18.75" hidden="1" customHeight="1" x14ac:dyDescent="0.3">
      <c r="A1674" s="82">
        <v>23183606</v>
      </c>
      <c r="B1674" s="191"/>
      <c r="C1674" s="191"/>
      <c r="D1674" s="191"/>
      <c r="E1674" s="44">
        <v>906</v>
      </c>
      <c r="F1674" s="44" t="s">
        <v>145</v>
      </c>
      <c r="G1674" s="62" t="s">
        <v>683</v>
      </c>
      <c r="H1674" s="56">
        <v>612</v>
      </c>
      <c r="I1674" s="56"/>
      <c r="J1674" s="57">
        <f>SUMIFS(техфайл!$H$7:$H$4325,техфайл!$D$7:$D$4325,F1674,техфайл!$E$7:$E$4325,G1674,техфайл!$F$7:$F$4325,H1674,техфайл!$A$7:$A$4325,A1674)</f>
        <v>0</v>
      </c>
      <c r="K1674" s="57"/>
      <c r="L1674" s="56">
        <v>211</v>
      </c>
      <c r="M1674" s="89" t="s">
        <v>172</v>
      </c>
      <c r="N1674" s="57">
        <f>SUMIFS(техфайл!$H$7:$H$4325,техфайл!$D$7:$D$4325,F1674,техфайл!$E$7:$E$4325,G1674,техфайл!$F$7:$F$4325,H1674,техфайл!$G$7:$G$4325,L1674,техфайл!$A$7:$A$4325,A1674,техфайл!$K$7:$K$4325,M1674)+SUMIFS(техфайл!$H$7:$H$4325,техфайл!$D$7:$D$4325,F1674,техфайл!$E$7:$E$4325,G1674,техфайл!$F$7:$F$4325,H1674,техфайл!$G$7:$G$4325,266,техфайл!$A$7:$A$4325,A1674,техфайл!$K$7:$K$4325,M1674)</f>
        <v>0</v>
      </c>
      <c r="O1674" s="43"/>
      <c r="P1674" s="56" t="str">
        <f t="shared" ref="P1674:P1675" si="165">E1674&amp;F1674&amp;SUBSTITUTE(G1674," ","")&amp;H1674</f>
        <v>906070214000R3030612</v>
      </c>
    </row>
    <row r="1675" spans="1:16" hidden="1" x14ac:dyDescent="0.3">
      <c r="A1675" s="82">
        <v>23183606</v>
      </c>
      <c r="B1675" s="191"/>
      <c r="C1675" s="191"/>
      <c r="D1675" s="191"/>
      <c r="E1675" s="44">
        <v>906</v>
      </c>
      <c r="F1675" s="44" t="s">
        <v>145</v>
      </c>
      <c r="G1675" s="62" t="s">
        <v>683</v>
      </c>
      <c r="H1675" s="56"/>
      <c r="I1675" s="56"/>
      <c r="J1675" s="57">
        <f>SUMIFS(техфайл!$H$7:$H$4325,техфайл!$D$7:$D$4325,F1675,техфайл!$E$7:$E$4325,G1675,техфайл!$F$7:$F$4325,H1675,техфайл!$A$7:$A$4325,A1675)</f>
        <v>0</v>
      </c>
      <c r="K1675" s="57"/>
      <c r="L1675" s="56">
        <v>213</v>
      </c>
      <c r="M1675" s="89" t="s">
        <v>173</v>
      </c>
      <c r="N1675" s="57">
        <f>SUMIFS(техфайл!$H$7:$H$4325,техфайл!$D$7:$D$4325,F1675,техфайл!$E$7:$E$4325,G1675,техфайл!$F$7:$F$4325,H1675,техфайл!$G$7:$G$4325,L1675,техфайл!$A$7:$A$4325,A1675,техфайл!$K$7:$K$4325,M1675)</f>
        <v>0</v>
      </c>
      <c r="O1675" s="43"/>
      <c r="P1675" s="56" t="str">
        <f t="shared" si="165"/>
        <v>906070214000R3030</v>
      </c>
    </row>
    <row r="1676" spans="1:16" hidden="1" x14ac:dyDescent="0.3">
      <c r="A1676" s="82">
        <v>23183606</v>
      </c>
      <c r="B1676" s="191"/>
      <c r="C1676" s="191"/>
      <c r="D1676" s="191"/>
      <c r="E1676" s="44">
        <v>906</v>
      </c>
      <c r="F1676" s="44" t="s">
        <v>145</v>
      </c>
      <c r="G1676" s="62" t="s">
        <v>685</v>
      </c>
      <c r="H1676" s="56">
        <v>612</v>
      </c>
      <c r="I1676" s="56"/>
      <c r="J1676" s="57">
        <f>SUMIFS(техфайл!$H$7:$H$4325,техфайл!$D$7:$D$4325,F1676,техфайл!$E$7:$E$4325,G1676,техфайл!$F$7:$F$4325,H1676,техфайл!$A$7:$A$4325,A1676)</f>
        <v>0</v>
      </c>
      <c r="K1676" s="57"/>
      <c r="L1676" s="56">
        <v>221</v>
      </c>
      <c r="M1676" s="89" t="s">
        <v>131</v>
      </c>
      <c r="N1676" s="57">
        <f>SUMIFS(техфайл!$H$7:$H$4325,техфайл!$D$7:$D$4325,F1676,техфайл!$E$7:$E$4325,G1676,техфайл!$F$7:$F$4325,H1676,техфайл!$G$7:$G$4325,L1676,техфайл!$A$7:$A$4325,A1676,техфайл!$K$7:$K$4325,M1676)</f>
        <v>0</v>
      </c>
      <c r="O1676" s="43"/>
      <c r="P1676" s="56" t="str">
        <f t="shared" si="164"/>
        <v>906070214000R0500612</v>
      </c>
    </row>
    <row r="1677" spans="1:16" hidden="1" x14ac:dyDescent="0.3">
      <c r="A1677" s="82">
        <v>23183606</v>
      </c>
      <c r="B1677" s="191"/>
      <c r="C1677" s="191"/>
      <c r="D1677" s="191"/>
      <c r="E1677" s="44">
        <v>906</v>
      </c>
      <c r="F1677" s="44" t="s">
        <v>145</v>
      </c>
      <c r="G1677" s="62" t="s">
        <v>685</v>
      </c>
      <c r="H1677" s="56"/>
      <c r="I1677" s="56"/>
      <c r="J1677" s="57">
        <f>SUMIFS(техфайл!$H$7:$H$4325,техфайл!$D$7:$D$4325,F1677,техфайл!$E$7:$E$4325,G1677,техфайл!$F$7:$F$4325,H1677,техфайл!$A$7:$A$4325,A1677)</f>
        <v>0</v>
      </c>
      <c r="K1677" s="57"/>
      <c r="L1677" s="56">
        <v>223</v>
      </c>
      <c r="M1677" s="89" t="s">
        <v>132</v>
      </c>
      <c r="N1677" s="57">
        <f>SUMIFS(техфайл!$H$7:$H$4325,техфайл!$D$7:$D$4325,F1677,техфайл!$E$7:$E$4325,G1677,техфайл!$F$7:$F$4325,H1677,техфайл!$G$7:$G$4325,L1677,техфайл!$A$7:$A$4325,A1677,техфайл!$K$7:$K$4325,M1677)</f>
        <v>0</v>
      </c>
      <c r="O1677" s="43"/>
      <c r="P1677" s="56" t="str">
        <f t="shared" si="164"/>
        <v>906070214000R0500</v>
      </c>
    </row>
    <row r="1678" spans="1:16" hidden="1" x14ac:dyDescent="0.3">
      <c r="A1678" s="82">
        <v>23183606</v>
      </c>
      <c r="B1678" s="191"/>
      <c r="C1678" s="191"/>
      <c r="D1678" s="191"/>
      <c r="E1678" s="44">
        <v>906</v>
      </c>
      <c r="F1678" s="44" t="s">
        <v>145</v>
      </c>
      <c r="G1678" s="62">
        <v>1400023220</v>
      </c>
      <c r="H1678" s="56">
        <v>244</v>
      </c>
      <c r="I1678" s="56"/>
      <c r="J1678" s="57"/>
      <c r="K1678" s="57"/>
      <c r="L1678" s="56">
        <v>223</v>
      </c>
      <c r="M1678" s="89" t="s">
        <v>133</v>
      </c>
      <c r="N1678" s="57">
        <f>SUMIFS(техфайл!$H$7:$H$4325,техфайл!$D$7:$D$4325,F1678,техфайл!$E$7:$E$4325,G1678,техфайл!$F$7:$F$4325,H1678,техфайл!$G$7:$G$4325,L1678,техфайл!$A$7:$A$4325,A1678,техфайл!$K$7:$K$4325,M1678)</f>
        <v>0</v>
      </c>
      <c r="O1678" s="43"/>
      <c r="P1678" s="56" t="str">
        <f t="shared" si="164"/>
        <v>90607021400023220244</v>
      </c>
    </row>
    <row r="1679" spans="1:16" hidden="1" x14ac:dyDescent="0.3">
      <c r="A1679" s="82">
        <v>23183606</v>
      </c>
      <c r="B1679" s="191"/>
      <c r="C1679" s="191"/>
      <c r="D1679" s="191"/>
      <c r="E1679" s="44">
        <v>906</v>
      </c>
      <c r="F1679" s="44" t="s">
        <v>145</v>
      </c>
      <c r="G1679" s="62">
        <v>1400023220</v>
      </c>
      <c r="H1679" s="56">
        <v>247</v>
      </c>
      <c r="I1679" s="56"/>
      <c r="J1679" s="57"/>
      <c r="K1679" s="57"/>
      <c r="L1679" s="56">
        <v>223</v>
      </c>
      <c r="M1679" s="89" t="s">
        <v>134</v>
      </c>
      <c r="N1679" s="57">
        <f>SUMIFS(техфайл!$H$7:$H$4325,техфайл!$D$7:$D$4325,F1679,техфайл!$E$7:$E$4325,G1679,техфайл!$F$7:$F$4325,H1679,техфайл!$G$7:$G$4325,L1679,техфайл!$A$7:$A$4325,A1679,техфайл!$K$7:$K$4325,M1679)</f>
        <v>0</v>
      </c>
      <c r="O1679" s="43"/>
      <c r="P1679" s="56" t="str">
        <f t="shared" si="164"/>
        <v>90607021400023220247</v>
      </c>
    </row>
    <row r="1680" spans="1:16" hidden="1" x14ac:dyDescent="0.3">
      <c r="A1680" s="82">
        <v>23183606</v>
      </c>
      <c r="B1680" s="191"/>
      <c r="C1680" s="191"/>
      <c r="D1680" s="191"/>
      <c r="E1680" s="44">
        <v>906</v>
      </c>
      <c r="F1680" s="44" t="s">
        <v>145</v>
      </c>
      <c r="G1680" s="62">
        <v>1400023220</v>
      </c>
      <c r="H1680" s="56">
        <v>247</v>
      </c>
      <c r="I1680" s="56"/>
      <c r="J1680" s="57"/>
      <c r="K1680" s="57"/>
      <c r="L1680" s="56">
        <v>223</v>
      </c>
      <c r="M1680" s="89" t="s">
        <v>135</v>
      </c>
      <c r="N1680" s="57">
        <f>SUMIFS(техфайл!$H$7:$H$4325,техфайл!$D$7:$D$4325,F1680,техфайл!$E$7:$E$4325,G1680,техфайл!$F$7:$F$4325,H1680,техфайл!$G$7:$G$4325,L1680,техфайл!$A$7:$A$4325,A1680,техфайл!$K$7:$K$4325,M1680)</f>
        <v>0</v>
      </c>
      <c r="O1680" s="43"/>
      <c r="P1680" s="56" t="str">
        <f t="shared" si="164"/>
        <v>90607021400023220247</v>
      </c>
    </row>
    <row r="1681" spans="1:16" hidden="1" x14ac:dyDescent="0.3">
      <c r="A1681" s="82">
        <v>23183606</v>
      </c>
      <c r="B1681" s="191"/>
      <c r="C1681" s="191"/>
      <c r="D1681" s="191"/>
      <c r="E1681" s="44">
        <v>906</v>
      </c>
      <c r="F1681" s="44" t="s">
        <v>145</v>
      </c>
      <c r="G1681" s="62">
        <v>1400023220</v>
      </c>
      <c r="H1681" s="56">
        <v>244</v>
      </c>
      <c r="I1681" s="56"/>
      <c r="J1681" s="57"/>
      <c r="K1681" s="57"/>
      <c r="L1681" s="56">
        <v>225</v>
      </c>
      <c r="M1681" s="89" t="s">
        <v>131</v>
      </c>
      <c r="N1681" s="57">
        <f>SUMIFS(техфайл!$H$7:$H$4325,техфайл!$D$7:$D$4325,F1681,техфайл!$E$7:$E$4325,G1681,техфайл!$F$7:$F$4325,H1681,техфайл!$G$7:$G$4325,L1681,техфайл!$A$7:$A$4325,A1681,техфайл!$K$7:$K$4325,M1681)</f>
        <v>0</v>
      </c>
      <c r="O1681" s="43"/>
      <c r="P1681" s="56" t="str">
        <f t="shared" si="164"/>
        <v>90607021400023220244</v>
      </c>
    </row>
    <row r="1682" spans="1:16" hidden="1" x14ac:dyDescent="0.3">
      <c r="A1682" s="82">
        <v>23183606</v>
      </c>
      <c r="B1682" s="191"/>
      <c r="C1682" s="191"/>
      <c r="D1682" s="191"/>
      <c r="E1682" s="44">
        <v>906</v>
      </c>
      <c r="F1682" s="44" t="s">
        <v>145</v>
      </c>
      <c r="G1682" s="62">
        <v>1400023220</v>
      </c>
      <c r="H1682" s="56">
        <v>244</v>
      </c>
      <c r="I1682" s="56"/>
      <c r="J1682" s="57"/>
      <c r="K1682" s="57"/>
      <c r="L1682" s="56">
        <v>226</v>
      </c>
      <c r="M1682" s="89" t="s">
        <v>137</v>
      </c>
      <c r="N1682" s="57">
        <f>SUMIFS(техфайл!$H$7:$H$4325,техфайл!$D$7:$D$4325,F1682,техфайл!$E$7:$E$4325,G1682,техфайл!$F$7:$F$4325,H1682,техфайл!$G$7:$G$4325,L1682,техфайл!$A$7:$A$4325,A1682,техфайл!$K$7:$K$4325,M1682)</f>
        <v>0</v>
      </c>
      <c r="O1682" s="43"/>
      <c r="P1682" s="56" t="str">
        <f t="shared" si="164"/>
        <v>90607021400023220244</v>
      </c>
    </row>
    <row r="1683" spans="1:16" hidden="1" x14ac:dyDescent="0.3">
      <c r="A1683" s="82">
        <v>23183606</v>
      </c>
      <c r="B1683" s="191"/>
      <c r="C1683" s="191"/>
      <c r="D1683" s="191"/>
      <c r="E1683" s="44">
        <v>906</v>
      </c>
      <c r="F1683" s="44" t="s">
        <v>145</v>
      </c>
      <c r="G1683" s="62">
        <v>1400023220</v>
      </c>
      <c r="H1683" s="56">
        <v>244</v>
      </c>
      <c r="I1683" s="56"/>
      <c r="J1683" s="57"/>
      <c r="K1683" s="57"/>
      <c r="L1683" s="56">
        <v>226</v>
      </c>
      <c r="M1683" s="89" t="s">
        <v>131</v>
      </c>
      <c r="N1683" s="57">
        <f>SUMIFS(техфайл!$H$7:$H$4325,техфайл!$D$7:$D$4325,F1683,техфайл!$E$7:$E$4325,G1683,техфайл!$F$7:$F$4325,H1683,техфайл!$G$7:$G$4325,L1683,техфайл!$A$7:$A$4325,A1683,техфайл!$K$7:$K$4325,M1683)</f>
        <v>0</v>
      </c>
      <c r="O1683" s="43"/>
      <c r="P1683" s="56" t="str">
        <f t="shared" si="164"/>
        <v>90607021400023220244</v>
      </c>
    </row>
    <row r="1684" spans="1:16" hidden="1" x14ac:dyDescent="0.3">
      <c r="A1684" s="82">
        <v>23183606</v>
      </c>
      <c r="B1684" s="191"/>
      <c r="C1684" s="191"/>
      <c r="D1684" s="191"/>
      <c r="E1684" s="44">
        <v>906</v>
      </c>
      <c r="F1684" s="44" t="s">
        <v>145</v>
      </c>
      <c r="G1684" s="62">
        <v>1400023220</v>
      </c>
      <c r="H1684" s="56">
        <v>244</v>
      </c>
      <c r="I1684" s="56"/>
      <c r="J1684" s="57"/>
      <c r="K1684" s="57"/>
      <c r="L1684" s="56">
        <v>310</v>
      </c>
      <c r="M1684" s="89" t="s">
        <v>136</v>
      </c>
      <c r="N1684" s="57">
        <f>SUMIFS(техфайл!$H$7:$H$4325,техфайл!$D$7:$D$4325,F1684,техфайл!$E$7:$E$4325,G1684,техфайл!$F$7:$F$4325,H1684,техфайл!$G$7:$G$4325,L1684,техфайл!$A$7:$A$4325,A1684,техфайл!$K$7:$K$4325,M1684)</f>
        <v>0</v>
      </c>
      <c r="O1684" s="43"/>
      <c r="P1684" s="56" t="str">
        <f t="shared" si="164"/>
        <v>90607021400023220244</v>
      </c>
    </row>
    <row r="1685" spans="1:16" hidden="1" x14ac:dyDescent="0.3">
      <c r="A1685" s="82">
        <v>23183606</v>
      </c>
      <c r="B1685" s="191"/>
      <c r="C1685" s="191"/>
      <c r="D1685" s="191"/>
      <c r="E1685" s="44">
        <v>906</v>
      </c>
      <c r="F1685" s="44" t="s">
        <v>145</v>
      </c>
      <c r="G1685" s="62">
        <v>1400023220</v>
      </c>
      <c r="H1685" s="56">
        <v>244</v>
      </c>
      <c r="I1685" s="56"/>
      <c r="J1685" s="57"/>
      <c r="K1685" s="57"/>
      <c r="L1685" s="56">
        <v>342</v>
      </c>
      <c r="M1685" s="89">
        <v>2230</v>
      </c>
      <c r="N1685" s="57">
        <f>SUMIFS(техфайл!$H$7:$H$4325,техфайл!$D$7:$D$4325,F1685,техфайл!$E$7:$E$4325,G1685,техфайл!$F$7:$F$4325,H1685,техфайл!$G$7:$G$4325,L1685,техфайл!$A$7:$A$4325,A1685,техфайл!$K$7:$K$4325,M1685)</f>
        <v>0</v>
      </c>
      <c r="O1685" s="43"/>
      <c r="P1685" s="56" t="str">
        <f t="shared" ref="P1685" si="166">E1685&amp;F1685&amp;SUBSTITUTE(G1685," ","")&amp;H1685</f>
        <v>90607021400023220244</v>
      </c>
    </row>
    <row r="1686" spans="1:16" hidden="1" x14ac:dyDescent="0.3">
      <c r="A1686" s="82">
        <v>23183606</v>
      </c>
      <c r="B1686" s="191"/>
      <c r="C1686" s="191"/>
      <c r="D1686" s="191"/>
      <c r="E1686" s="44">
        <v>906</v>
      </c>
      <c r="F1686" s="44" t="s">
        <v>145</v>
      </c>
      <c r="G1686" s="62" t="s">
        <v>684</v>
      </c>
      <c r="H1686" s="56">
        <v>244</v>
      </c>
      <c r="I1686" s="56"/>
      <c r="J1686" s="57">
        <f>SUMIFS(техфайл!$H$7:$H$4325,техфайл!$D$7:$D$4325,F1686,техфайл!$E$7:$E$4325,G1686,техфайл!$F$7:$F$4325,H1686,техфайл!$A$7:$A$4325,A1686)</f>
        <v>0</v>
      </c>
      <c r="K1686" s="57"/>
      <c r="L1686" s="56">
        <v>342</v>
      </c>
      <c r="M1686" s="89">
        <v>2230</v>
      </c>
      <c r="N1686" s="57">
        <f>SUMIFS(техфайл!$H$7:$H$4325,техфайл!$D$7:$D$4325,F1686,техфайл!$E$7:$E$4325,G1686,техфайл!$F$7:$F$4325,H1686,техфайл!$G$7:$G$4325,L1686,техфайл!$A$7:$A$4325,A1686,техфайл!$K$7:$K$4325,M1686)</f>
        <v>0</v>
      </c>
      <c r="O1686" s="43"/>
      <c r="P1686" s="56" t="str">
        <f t="shared" si="164"/>
        <v>906070214000R3040244</v>
      </c>
    </row>
    <row r="1687" spans="1:16" hidden="1" x14ac:dyDescent="0.3">
      <c r="A1687" s="82">
        <v>23183606</v>
      </c>
      <c r="B1687" s="191"/>
      <c r="C1687" s="191"/>
      <c r="D1687" s="191"/>
      <c r="E1687" s="44">
        <v>906</v>
      </c>
      <c r="F1687" s="44" t="s">
        <v>145</v>
      </c>
      <c r="G1687" s="62">
        <v>1400023220</v>
      </c>
      <c r="H1687" s="56">
        <v>244</v>
      </c>
      <c r="I1687" s="56"/>
      <c r="J1687" s="57"/>
      <c r="K1687" s="57"/>
      <c r="L1687" s="56">
        <v>344</v>
      </c>
      <c r="M1687" s="89" t="s">
        <v>136</v>
      </c>
      <c r="N1687" s="57">
        <f>SUMIFS(техфайл!$H$7:$H$4325,техфайл!$D$7:$D$4325,F1687,техфайл!$E$7:$E$4325,G1687,техфайл!$F$7:$F$4325,H1687,техфайл!$G$7:$G$4325,L1687,техфайл!$A$7:$A$4325,A1687,техфайл!$K$7:$K$4325,M1687)</f>
        <v>0</v>
      </c>
      <c r="O1687" s="43"/>
      <c r="P1687" s="56" t="str">
        <f t="shared" si="164"/>
        <v>90607021400023220244</v>
      </c>
    </row>
    <row r="1688" spans="1:16" hidden="1" x14ac:dyDescent="0.3">
      <c r="A1688" s="82">
        <v>23183606</v>
      </c>
      <c r="B1688" s="191"/>
      <c r="C1688" s="191"/>
      <c r="D1688" s="191"/>
      <c r="E1688" s="44">
        <v>906</v>
      </c>
      <c r="F1688" s="44" t="s">
        <v>145</v>
      </c>
      <c r="G1688" s="62">
        <v>1400023220</v>
      </c>
      <c r="H1688" s="56">
        <v>244</v>
      </c>
      <c r="I1688" s="56"/>
      <c r="J1688" s="57"/>
      <c r="K1688" s="57"/>
      <c r="L1688" s="56">
        <v>346</v>
      </c>
      <c r="M1688" s="89" t="s">
        <v>136</v>
      </c>
      <c r="N1688" s="57">
        <f>SUMIFS(техфайл!$H$7:$H$4325,техфайл!$D$7:$D$4325,F1688,техфайл!$E$7:$E$4325,G1688,техфайл!$F$7:$F$4325,H1688,техфайл!$G$7:$G$4325,L1688,техфайл!$A$7:$A$4325,A1688,техфайл!$K$7:$K$4325,M1688)</f>
        <v>0</v>
      </c>
      <c r="O1688" s="43"/>
      <c r="P1688" s="56" t="str">
        <f t="shared" si="164"/>
        <v>90607021400023220244</v>
      </c>
    </row>
    <row r="1689" spans="1:16" hidden="1" x14ac:dyDescent="0.3">
      <c r="A1689" s="82">
        <v>23183606</v>
      </c>
      <c r="B1689" s="191"/>
      <c r="C1689" s="191"/>
      <c r="D1689" s="191"/>
      <c r="E1689" s="44">
        <v>906</v>
      </c>
      <c r="F1689" s="44" t="s">
        <v>145</v>
      </c>
      <c r="G1689" s="62">
        <v>1400023220</v>
      </c>
      <c r="H1689" s="56">
        <v>851</v>
      </c>
      <c r="I1689" s="56"/>
      <c r="J1689" s="57">
        <f>SUMIFS(техфайл!$H$7:$H$4325,техфайл!$D$7:$D$4325,F1689,техфайл!$E$7:$E$4325,G1689,техфайл!$F$7:$F$4325,H1689,техфайл!$A$7:$A$4325,A1689)</f>
        <v>0</v>
      </c>
      <c r="K1689" s="57"/>
      <c r="L1689" s="56">
        <v>291</v>
      </c>
      <c r="M1689" s="89" t="s">
        <v>138</v>
      </c>
      <c r="N1689" s="57">
        <f>SUMIFS(техфайл!$H$7:$H$4325,техфайл!$D$7:$D$4325,F1689,техфайл!$E$7:$E$4325,G1689,техфайл!$F$7:$F$4325,H1689,техфайл!$G$7:$G$4325,L1689,техфайл!$A$7:$A$4325,A1689,техфайл!$K$7:$K$4325,M1689)</f>
        <v>0</v>
      </c>
      <c r="O1689" s="43"/>
      <c r="P1689" s="56" t="str">
        <f t="shared" si="164"/>
        <v>90607021400023220851</v>
      </c>
    </row>
    <row r="1690" spans="1:16" hidden="1" x14ac:dyDescent="0.3">
      <c r="A1690" s="82">
        <v>23183606</v>
      </c>
      <c r="B1690" s="191"/>
      <c r="C1690" s="191"/>
      <c r="D1690" s="191"/>
      <c r="E1690" s="44">
        <v>906</v>
      </c>
      <c r="F1690" s="44" t="s">
        <v>174</v>
      </c>
      <c r="G1690" s="62">
        <v>1400005000</v>
      </c>
      <c r="H1690" s="56">
        <v>112</v>
      </c>
      <c r="I1690" s="56"/>
      <c r="J1690" s="57">
        <f>SUMIFS(техфайл!$H$7:$H$4325,техфайл!$D$7:$D$4325,F1690,техфайл!$E$7:$E$4325,G1690,техфайл!$F$7:$F$4325,H1690,техфайл!$A$7:$A$4325,A1690)</f>
        <v>0</v>
      </c>
      <c r="K1690" s="57"/>
      <c r="L1690" s="56">
        <v>212</v>
      </c>
      <c r="M1690" s="89" t="s">
        <v>175</v>
      </c>
      <c r="N1690" s="57">
        <f>SUMIFS(техфайл!$H$7:$H$4325,техфайл!$D$7:$D$4325,F1690,техфайл!$E$7:$E$4325,G1690,техфайл!$F$7:$F$4325,H1690,техфайл!$G$7:$G$4325,L1690,техфайл!$A$7:$A$4325,A1690,техфайл!$K$7:$K$4325,M1690)</f>
        <v>0</v>
      </c>
      <c r="O1690" s="43"/>
      <c r="P1690" s="56" t="str">
        <f t="shared" si="164"/>
        <v>90607051400005000112</v>
      </c>
    </row>
    <row r="1691" spans="1:16" hidden="1" x14ac:dyDescent="0.3">
      <c r="A1691" s="82">
        <v>23183606</v>
      </c>
      <c r="B1691" s="192"/>
      <c r="C1691" s="192"/>
      <c r="D1691" s="192"/>
      <c r="E1691" s="44">
        <v>906</v>
      </c>
      <c r="F1691" s="44" t="s">
        <v>174</v>
      </c>
      <c r="G1691" s="62">
        <v>1400005000</v>
      </c>
      <c r="H1691" s="56">
        <v>244</v>
      </c>
      <c r="I1691" s="56"/>
      <c r="J1691" s="57">
        <f>SUMIFS(техфайл!$H$7:$H$4325,техфайл!$D$7:$D$4325,F1691,техфайл!$E$7:$E$4325,G1691,техфайл!$F$7:$F$4325,H1691,техфайл!$A$7:$A$4325,A1691)</f>
        <v>0</v>
      </c>
      <c r="K1691" s="57"/>
      <c r="L1691" s="56">
        <v>226</v>
      </c>
      <c r="M1691" s="89" t="s">
        <v>175</v>
      </c>
      <c r="N1691" s="57">
        <f>SUMIFS(техфайл!$H$7:$H$4325,техфайл!$D$7:$D$4325,F1691,техфайл!$E$7:$E$4325,G1691,техфайл!$F$7:$F$4325,H1691,техфайл!$G$7:$G$4325,L1691,техфайл!$A$7:$A$4325,A1691,техфайл!$K$7:$K$4325,M1691)</f>
        <v>0</v>
      </c>
      <c r="O1691" s="43"/>
      <c r="P1691" s="56" t="str">
        <f t="shared" si="164"/>
        <v>90607051400005000244</v>
      </c>
    </row>
    <row r="1692" spans="1:16" ht="18.75" hidden="1" customHeight="1" x14ac:dyDescent="0.3">
      <c r="A1692" s="82">
        <v>25710796</v>
      </c>
      <c r="B1692" s="190" t="s">
        <v>670</v>
      </c>
      <c r="C1692" s="190" t="s">
        <v>436</v>
      </c>
      <c r="D1692" s="190" t="str">
        <f>VLOOKUP($A1692, Учреждения!$B$4:$F$292, 3, FALSE)</f>
        <v>ГБОУ "ШКОЛА № 60 Г.О. ГОРЛОВКА"</v>
      </c>
      <c r="E1692" s="81" t="s">
        <v>140</v>
      </c>
      <c r="F1692" s="81" t="s">
        <v>140</v>
      </c>
      <c r="G1692" s="81" t="s">
        <v>140</v>
      </c>
      <c r="H1692" s="81" t="s">
        <v>140</v>
      </c>
      <c r="I1692" s="81" t="s">
        <v>140</v>
      </c>
      <c r="J1692" s="81" t="s">
        <v>140</v>
      </c>
      <c r="K1692" s="80">
        <f>SUM(J1693:J1712)</f>
        <v>0</v>
      </c>
      <c r="L1692" s="56"/>
      <c r="M1692" s="89"/>
      <c r="N1692" s="57"/>
      <c r="O1692" s="43"/>
      <c r="P1692" s="85"/>
    </row>
    <row r="1693" spans="1:16" ht="18.75" hidden="1" customHeight="1" x14ac:dyDescent="0.3">
      <c r="A1693" s="82">
        <v>25710796</v>
      </c>
      <c r="B1693" s="191"/>
      <c r="C1693" s="191"/>
      <c r="D1693" s="191"/>
      <c r="E1693" s="44">
        <v>906</v>
      </c>
      <c r="F1693" s="44" t="s">
        <v>145</v>
      </c>
      <c r="G1693" s="62">
        <v>1400023220</v>
      </c>
      <c r="H1693" s="56">
        <v>612</v>
      </c>
      <c r="I1693" s="56"/>
      <c r="J1693" s="57">
        <f>SUMIFS(техфайл!$H$7:$H$4325,техфайл!$D$7:$D$4325,F1693,техфайл!$E$7:$E$4325,G1693,техфайл!$F$7:$F$4325,H1693,техфайл!$A$7:$A$4325,A1693)</f>
        <v>0</v>
      </c>
      <c r="K1693" s="57"/>
      <c r="L1693" s="56">
        <v>211</v>
      </c>
      <c r="M1693" s="89" t="s">
        <v>172</v>
      </c>
      <c r="N1693" s="57">
        <f>SUMIFS(техфайл!$H$7:$H$4325,техфайл!$D$7:$D$4325,F1693,техфайл!$E$7:$E$4325,G1693,техфайл!$F$7:$F$4325,H1693,техфайл!$G$7:$G$4325,L1693,техфайл!$A$7:$A$4325,A1693,техфайл!$K$7:$K$4325,M1693)+SUMIFS(техфайл!$H$7:$H$4325,техфайл!$D$7:$D$4325,F1693,техфайл!$E$7:$E$4325,G1693,техфайл!$F$7:$F$4325,H1693,техфайл!$G$7:$G$4325,266,техфайл!$A$7:$A$4325,A1693,техфайл!$K$7:$K$4325,M1693)</f>
        <v>0</v>
      </c>
      <c r="O1693" s="43"/>
      <c r="P1693" s="56" t="str">
        <f t="shared" ref="P1693:P1712" si="167">E1693&amp;F1693&amp;SUBSTITUTE(G1693," ","")&amp;H1693</f>
        <v>90607021400023220612</v>
      </c>
    </row>
    <row r="1694" spans="1:16" hidden="1" x14ac:dyDescent="0.3">
      <c r="A1694" s="82">
        <v>25710796</v>
      </c>
      <c r="B1694" s="191"/>
      <c r="C1694" s="191"/>
      <c r="D1694" s="191"/>
      <c r="E1694" s="44">
        <v>906</v>
      </c>
      <c r="F1694" s="44" t="s">
        <v>145</v>
      </c>
      <c r="G1694" s="62" t="s">
        <v>684</v>
      </c>
      <c r="H1694" s="56">
        <v>612</v>
      </c>
      <c r="I1694" s="56"/>
      <c r="J1694" s="57">
        <f>SUMIFS(техфайл!$H$7:$H$4325,техфайл!$D$7:$D$4325,F1694,техфайл!$E$7:$E$4325,G1694,техфайл!$F$7:$F$4325,H1694,техфайл!$A$7:$A$4325,A1694)</f>
        <v>0</v>
      </c>
      <c r="K1694" s="57"/>
      <c r="L1694" s="56">
        <v>213</v>
      </c>
      <c r="M1694" s="89" t="s">
        <v>173</v>
      </c>
      <c r="N1694" s="57">
        <f>SUMIFS(техфайл!$H$7:$H$4325,техфайл!$D$7:$D$4325,F1694,техфайл!$E$7:$E$4325,G1694,техфайл!$F$7:$F$4325,H1694,техфайл!$G$7:$G$4325,L1694,техфайл!$A$7:$A$4325,A1694,техфайл!$K$7:$K$4325,M1694)</f>
        <v>0</v>
      </c>
      <c r="O1694" s="43"/>
      <c r="P1694" s="56" t="str">
        <f t="shared" si="167"/>
        <v>906070214000R3040612</v>
      </c>
    </row>
    <row r="1695" spans="1:16" ht="18.75" hidden="1" customHeight="1" x14ac:dyDescent="0.3">
      <c r="A1695" s="82">
        <v>25710796</v>
      </c>
      <c r="B1695" s="191"/>
      <c r="C1695" s="191"/>
      <c r="D1695" s="191"/>
      <c r="E1695" s="44">
        <v>906</v>
      </c>
      <c r="F1695" s="44" t="s">
        <v>145</v>
      </c>
      <c r="G1695" s="62" t="s">
        <v>683</v>
      </c>
      <c r="H1695" s="56">
        <v>612</v>
      </c>
      <c r="I1695" s="56"/>
      <c r="J1695" s="57">
        <f>SUMIFS(техфайл!$H$7:$H$4325,техфайл!$D$7:$D$4325,F1695,техфайл!$E$7:$E$4325,G1695,техфайл!$F$7:$F$4325,H1695,техфайл!$A$7:$A$4325,A1695)</f>
        <v>0</v>
      </c>
      <c r="K1695" s="57"/>
      <c r="L1695" s="56">
        <v>211</v>
      </c>
      <c r="M1695" s="89" t="s">
        <v>172</v>
      </c>
      <c r="N1695" s="57">
        <f>SUMIFS(техфайл!$H$7:$H$4325,техфайл!$D$7:$D$4325,F1695,техфайл!$E$7:$E$4325,G1695,техфайл!$F$7:$F$4325,H1695,техфайл!$G$7:$G$4325,L1695,техфайл!$A$7:$A$4325,A1695,техфайл!$K$7:$K$4325,M1695)+SUMIFS(техфайл!$H$7:$H$4325,техфайл!$D$7:$D$4325,F1695,техфайл!$E$7:$E$4325,G1695,техфайл!$F$7:$F$4325,H1695,техфайл!$G$7:$G$4325,266,техфайл!$A$7:$A$4325,A1695,техфайл!$K$7:$K$4325,M1695)</f>
        <v>0</v>
      </c>
      <c r="O1695" s="43"/>
      <c r="P1695" s="56" t="str">
        <f t="shared" ref="P1695:P1696" si="168">E1695&amp;F1695&amp;SUBSTITUTE(G1695," ","")&amp;H1695</f>
        <v>906070214000R3030612</v>
      </c>
    </row>
    <row r="1696" spans="1:16" hidden="1" x14ac:dyDescent="0.3">
      <c r="A1696" s="82">
        <v>25710796</v>
      </c>
      <c r="B1696" s="191"/>
      <c r="C1696" s="191"/>
      <c r="D1696" s="191"/>
      <c r="E1696" s="44">
        <v>906</v>
      </c>
      <c r="F1696" s="44" t="s">
        <v>145</v>
      </c>
      <c r="G1696" s="62" t="s">
        <v>683</v>
      </c>
      <c r="H1696" s="56"/>
      <c r="I1696" s="56"/>
      <c r="J1696" s="57">
        <f>SUMIFS(техфайл!$H$7:$H$4325,техфайл!$D$7:$D$4325,F1696,техфайл!$E$7:$E$4325,G1696,техфайл!$F$7:$F$4325,H1696,техфайл!$A$7:$A$4325,A1696)</f>
        <v>0</v>
      </c>
      <c r="K1696" s="57"/>
      <c r="L1696" s="56">
        <v>213</v>
      </c>
      <c r="M1696" s="89" t="s">
        <v>173</v>
      </c>
      <c r="N1696" s="57">
        <f>SUMIFS(техфайл!$H$7:$H$4325,техфайл!$D$7:$D$4325,F1696,техфайл!$E$7:$E$4325,G1696,техфайл!$F$7:$F$4325,H1696,техфайл!$G$7:$G$4325,L1696,техфайл!$A$7:$A$4325,A1696,техфайл!$K$7:$K$4325,M1696)</f>
        <v>0</v>
      </c>
      <c r="O1696" s="43"/>
      <c r="P1696" s="56" t="str">
        <f t="shared" si="168"/>
        <v>906070214000R3030</v>
      </c>
    </row>
    <row r="1697" spans="1:16" hidden="1" x14ac:dyDescent="0.3">
      <c r="A1697" s="82">
        <v>25710796</v>
      </c>
      <c r="B1697" s="191"/>
      <c r="C1697" s="191"/>
      <c r="D1697" s="191"/>
      <c r="E1697" s="44">
        <v>906</v>
      </c>
      <c r="F1697" s="44" t="s">
        <v>145</v>
      </c>
      <c r="G1697" s="62" t="s">
        <v>685</v>
      </c>
      <c r="H1697" s="56">
        <v>612</v>
      </c>
      <c r="I1697" s="56"/>
      <c r="J1697" s="57">
        <f>SUMIFS(техфайл!$H$7:$H$4325,техфайл!$D$7:$D$4325,F1697,техфайл!$E$7:$E$4325,G1697,техфайл!$F$7:$F$4325,H1697,техфайл!$A$7:$A$4325,A1697)</f>
        <v>0</v>
      </c>
      <c r="K1697" s="57"/>
      <c r="L1697" s="56">
        <v>221</v>
      </c>
      <c r="M1697" s="89" t="s">
        <v>131</v>
      </c>
      <c r="N1697" s="57">
        <f>SUMIFS(техфайл!$H$7:$H$4325,техфайл!$D$7:$D$4325,F1697,техфайл!$E$7:$E$4325,G1697,техфайл!$F$7:$F$4325,H1697,техфайл!$G$7:$G$4325,L1697,техфайл!$A$7:$A$4325,A1697,техфайл!$K$7:$K$4325,M1697)</f>
        <v>0</v>
      </c>
      <c r="O1697" s="43"/>
      <c r="P1697" s="56" t="str">
        <f t="shared" si="167"/>
        <v>906070214000R0500612</v>
      </c>
    </row>
    <row r="1698" spans="1:16" hidden="1" x14ac:dyDescent="0.3">
      <c r="A1698" s="82">
        <v>25710796</v>
      </c>
      <c r="B1698" s="191"/>
      <c r="C1698" s="191"/>
      <c r="D1698" s="191"/>
      <c r="E1698" s="44">
        <v>906</v>
      </c>
      <c r="F1698" s="44" t="s">
        <v>145</v>
      </c>
      <c r="G1698" s="62" t="s">
        <v>685</v>
      </c>
      <c r="H1698" s="56"/>
      <c r="I1698" s="56"/>
      <c r="J1698" s="57">
        <f>SUMIFS(техфайл!$H$7:$H$4325,техфайл!$D$7:$D$4325,F1698,техфайл!$E$7:$E$4325,G1698,техфайл!$F$7:$F$4325,H1698,техфайл!$A$7:$A$4325,A1698)</f>
        <v>0</v>
      </c>
      <c r="K1698" s="57"/>
      <c r="L1698" s="56">
        <v>223</v>
      </c>
      <c r="M1698" s="89" t="s">
        <v>132</v>
      </c>
      <c r="N1698" s="57">
        <f>SUMIFS(техфайл!$H$7:$H$4325,техфайл!$D$7:$D$4325,F1698,техфайл!$E$7:$E$4325,G1698,техфайл!$F$7:$F$4325,H1698,техфайл!$G$7:$G$4325,L1698,техфайл!$A$7:$A$4325,A1698,техфайл!$K$7:$K$4325,M1698)</f>
        <v>0</v>
      </c>
      <c r="O1698" s="43"/>
      <c r="P1698" s="56" t="str">
        <f t="shared" si="167"/>
        <v>906070214000R0500</v>
      </c>
    </row>
    <row r="1699" spans="1:16" hidden="1" x14ac:dyDescent="0.3">
      <c r="A1699" s="82">
        <v>25710796</v>
      </c>
      <c r="B1699" s="191"/>
      <c r="C1699" s="191"/>
      <c r="D1699" s="191"/>
      <c r="E1699" s="44">
        <v>906</v>
      </c>
      <c r="F1699" s="44" t="s">
        <v>145</v>
      </c>
      <c r="G1699" s="62">
        <v>1400023220</v>
      </c>
      <c r="H1699" s="56">
        <v>244</v>
      </c>
      <c r="I1699" s="56"/>
      <c r="J1699" s="57"/>
      <c r="K1699" s="57"/>
      <c r="L1699" s="56">
        <v>223</v>
      </c>
      <c r="M1699" s="89" t="s">
        <v>133</v>
      </c>
      <c r="N1699" s="57">
        <f>SUMIFS(техфайл!$H$7:$H$4325,техфайл!$D$7:$D$4325,F1699,техфайл!$E$7:$E$4325,G1699,техфайл!$F$7:$F$4325,H1699,техфайл!$G$7:$G$4325,L1699,техфайл!$A$7:$A$4325,A1699,техфайл!$K$7:$K$4325,M1699)</f>
        <v>0</v>
      </c>
      <c r="O1699" s="43"/>
      <c r="P1699" s="56" t="str">
        <f t="shared" si="167"/>
        <v>90607021400023220244</v>
      </c>
    </row>
    <row r="1700" spans="1:16" hidden="1" x14ac:dyDescent="0.3">
      <c r="A1700" s="82">
        <v>25710796</v>
      </c>
      <c r="B1700" s="191"/>
      <c r="C1700" s="191"/>
      <c r="D1700" s="191"/>
      <c r="E1700" s="44">
        <v>906</v>
      </c>
      <c r="F1700" s="44" t="s">
        <v>145</v>
      </c>
      <c r="G1700" s="62">
        <v>1400023220</v>
      </c>
      <c r="H1700" s="56">
        <v>247</v>
      </c>
      <c r="I1700" s="56"/>
      <c r="J1700" s="57"/>
      <c r="K1700" s="57"/>
      <c r="L1700" s="56">
        <v>223</v>
      </c>
      <c r="M1700" s="89" t="s">
        <v>134</v>
      </c>
      <c r="N1700" s="57">
        <f>SUMIFS(техфайл!$H$7:$H$4325,техфайл!$D$7:$D$4325,F1700,техфайл!$E$7:$E$4325,G1700,техфайл!$F$7:$F$4325,H1700,техфайл!$G$7:$G$4325,L1700,техфайл!$A$7:$A$4325,A1700,техфайл!$K$7:$K$4325,M1700)</f>
        <v>0</v>
      </c>
      <c r="O1700" s="43"/>
      <c r="P1700" s="56" t="str">
        <f t="shared" si="167"/>
        <v>90607021400023220247</v>
      </c>
    </row>
    <row r="1701" spans="1:16" hidden="1" x14ac:dyDescent="0.3">
      <c r="A1701" s="82">
        <v>25710796</v>
      </c>
      <c r="B1701" s="191"/>
      <c r="C1701" s="191"/>
      <c r="D1701" s="191"/>
      <c r="E1701" s="44">
        <v>906</v>
      </c>
      <c r="F1701" s="44" t="s">
        <v>145</v>
      </c>
      <c r="G1701" s="62">
        <v>1400023220</v>
      </c>
      <c r="H1701" s="56">
        <v>247</v>
      </c>
      <c r="I1701" s="56"/>
      <c r="J1701" s="57"/>
      <c r="K1701" s="57"/>
      <c r="L1701" s="56">
        <v>223</v>
      </c>
      <c r="M1701" s="89" t="s">
        <v>135</v>
      </c>
      <c r="N1701" s="57">
        <f>SUMIFS(техфайл!$H$7:$H$4325,техфайл!$D$7:$D$4325,F1701,техфайл!$E$7:$E$4325,G1701,техфайл!$F$7:$F$4325,H1701,техфайл!$G$7:$G$4325,L1701,техфайл!$A$7:$A$4325,A1701,техфайл!$K$7:$K$4325,M1701)</f>
        <v>0</v>
      </c>
      <c r="O1701" s="43"/>
      <c r="P1701" s="56" t="str">
        <f t="shared" si="167"/>
        <v>90607021400023220247</v>
      </c>
    </row>
    <row r="1702" spans="1:16" hidden="1" x14ac:dyDescent="0.3">
      <c r="A1702" s="82">
        <v>25710796</v>
      </c>
      <c r="B1702" s="191"/>
      <c r="C1702" s="191"/>
      <c r="D1702" s="191"/>
      <c r="E1702" s="44">
        <v>906</v>
      </c>
      <c r="F1702" s="44" t="s">
        <v>145</v>
      </c>
      <c r="G1702" s="62">
        <v>1400023220</v>
      </c>
      <c r="H1702" s="56">
        <v>244</v>
      </c>
      <c r="I1702" s="56"/>
      <c r="J1702" s="57"/>
      <c r="K1702" s="57"/>
      <c r="L1702" s="56">
        <v>225</v>
      </c>
      <c r="M1702" s="89" t="s">
        <v>131</v>
      </c>
      <c r="N1702" s="57">
        <f>SUMIFS(техфайл!$H$7:$H$4325,техфайл!$D$7:$D$4325,F1702,техфайл!$E$7:$E$4325,G1702,техфайл!$F$7:$F$4325,H1702,техфайл!$G$7:$G$4325,L1702,техфайл!$A$7:$A$4325,A1702,техфайл!$K$7:$K$4325,M1702)</f>
        <v>0</v>
      </c>
      <c r="O1702" s="43"/>
      <c r="P1702" s="56" t="str">
        <f t="shared" si="167"/>
        <v>90607021400023220244</v>
      </c>
    </row>
    <row r="1703" spans="1:16" hidden="1" x14ac:dyDescent="0.3">
      <c r="A1703" s="82">
        <v>25710796</v>
      </c>
      <c r="B1703" s="191"/>
      <c r="C1703" s="191"/>
      <c r="D1703" s="191"/>
      <c r="E1703" s="44">
        <v>906</v>
      </c>
      <c r="F1703" s="44" t="s">
        <v>145</v>
      </c>
      <c r="G1703" s="62">
        <v>1400023220</v>
      </c>
      <c r="H1703" s="56">
        <v>244</v>
      </c>
      <c r="I1703" s="56"/>
      <c r="J1703" s="57"/>
      <c r="K1703" s="57"/>
      <c r="L1703" s="56">
        <v>226</v>
      </c>
      <c r="M1703" s="89" t="s">
        <v>137</v>
      </c>
      <c r="N1703" s="57">
        <f>SUMIFS(техфайл!$H$7:$H$4325,техфайл!$D$7:$D$4325,F1703,техфайл!$E$7:$E$4325,G1703,техфайл!$F$7:$F$4325,H1703,техфайл!$G$7:$G$4325,L1703,техфайл!$A$7:$A$4325,A1703,техфайл!$K$7:$K$4325,M1703)</f>
        <v>0</v>
      </c>
      <c r="O1703" s="43"/>
      <c r="P1703" s="56" t="str">
        <f t="shared" si="167"/>
        <v>90607021400023220244</v>
      </c>
    </row>
    <row r="1704" spans="1:16" hidden="1" x14ac:dyDescent="0.3">
      <c r="A1704" s="82">
        <v>25710796</v>
      </c>
      <c r="B1704" s="191"/>
      <c r="C1704" s="191"/>
      <c r="D1704" s="191"/>
      <c r="E1704" s="44">
        <v>906</v>
      </c>
      <c r="F1704" s="44" t="s">
        <v>145</v>
      </c>
      <c r="G1704" s="62">
        <v>1400023220</v>
      </c>
      <c r="H1704" s="56">
        <v>244</v>
      </c>
      <c r="I1704" s="56"/>
      <c r="J1704" s="57"/>
      <c r="K1704" s="57"/>
      <c r="L1704" s="56">
        <v>226</v>
      </c>
      <c r="M1704" s="89" t="s">
        <v>131</v>
      </c>
      <c r="N1704" s="57">
        <f>SUMIFS(техфайл!$H$7:$H$4325,техфайл!$D$7:$D$4325,F1704,техфайл!$E$7:$E$4325,G1704,техфайл!$F$7:$F$4325,H1704,техфайл!$G$7:$G$4325,L1704,техфайл!$A$7:$A$4325,A1704,техфайл!$K$7:$K$4325,M1704)</f>
        <v>0</v>
      </c>
      <c r="O1704" s="43"/>
      <c r="P1704" s="56" t="str">
        <f t="shared" si="167"/>
        <v>90607021400023220244</v>
      </c>
    </row>
    <row r="1705" spans="1:16" hidden="1" x14ac:dyDescent="0.3">
      <c r="A1705" s="82">
        <v>25710796</v>
      </c>
      <c r="B1705" s="191"/>
      <c r="C1705" s="191"/>
      <c r="D1705" s="191"/>
      <c r="E1705" s="44">
        <v>906</v>
      </c>
      <c r="F1705" s="44" t="s">
        <v>145</v>
      </c>
      <c r="G1705" s="62">
        <v>1400023220</v>
      </c>
      <c r="H1705" s="56">
        <v>244</v>
      </c>
      <c r="I1705" s="56"/>
      <c r="J1705" s="57"/>
      <c r="K1705" s="57"/>
      <c r="L1705" s="56">
        <v>310</v>
      </c>
      <c r="M1705" s="89" t="s">
        <v>136</v>
      </c>
      <c r="N1705" s="57">
        <f>SUMIFS(техфайл!$H$7:$H$4325,техфайл!$D$7:$D$4325,F1705,техфайл!$E$7:$E$4325,G1705,техфайл!$F$7:$F$4325,H1705,техфайл!$G$7:$G$4325,L1705,техфайл!$A$7:$A$4325,A1705,техфайл!$K$7:$K$4325,M1705)</f>
        <v>0</v>
      </c>
      <c r="O1705" s="43"/>
      <c r="P1705" s="56" t="str">
        <f t="shared" si="167"/>
        <v>90607021400023220244</v>
      </c>
    </row>
    <row r="1706" spans="1:16" hidden="1" x14ac:dyDescent="0.3">
      <c r="A1706" s="82">
        <v>25710796</v>
      </c>
      <c r="B1706" s="191"/>
      <c r="C1706" s="191"/>
      <c r="D1706" s="191"/>
      <c r="E1706" s="44">
        <v>906</v>
      </c>
      <c r="F1706" s="44" t="s">
        <v>145</v>
      </c>
      <c r="G1706" s="62">
        <v>1400023220</v>
      </c>
      <c r="H1706" s="56">
        <v>244</v>
      </c>
      <c r="I1706" s="56"/>
      <c r="J1706" s="57"/>
      <c r="K1706" s="57"/>
      <c r="L1706" s="56">
        <v>342</v>
      </c>
      <c r="M1706" s="89">
        <v>2230</v>
      </c>
      <c r="N1706" s="57">
        <f>SUMIFS(техфайл!$H$7:$H$4325,техфайл!$D$7:$D$4325,F1706,техфайл!$E$7:$E$4325,G1706,техфайл!$F$7:$F$4325,H1706,техфайл!$G$7:$G$4325,L1706,техфайл!$A$7:$A$4325,A1706,техфайл!$K$7:$K$4325,M1706)</f>
        <v>0</v>
      </c>
      <c r="O1706" s="43"/>
      <c r="P1706" s="56" t="str">
        <f t="shared" ref="P1706" si="169">E1706&amp;F1706&amp;SUBSTITUTE(G1706," ","")&amp;H1706</f>
        <v>90607021400023220244</v>
      </c>
    </row>
    <row r="1707" spans="1:16" hidden="1" x14ac:dyDescent="0.3">
      <c r="A1707" s="82">
        <v>25710796</v>
      </c>
      <c r="B1707" s="191"/>
      <c r="C1707" s="191"/>
      <c r="D1707" s="191"/>
      <c r="E1707" s="44">
        <v>906</v>
      </c>
      <c r="F1707" s="44" t="s">
        <v>145</v>
      </c>
      <c r="G1707" s="62" t="s">
        <v>684</v>
      </c>
      <c r="H1707" s="56">
        <v>244</v>
      </c>
      <c r="I1707" s="56"/>
      <c r="J1707" s="57">
        <f>SUMIFS(техфайл!$H$7:$H$4325,техфайл!$D$7:$D$4325,F1707,техфайл!$E$7:$E$4325,G1707,техфайл!$F$7:$F$4325,H1707,техфайл!$A$7:$A$4325,A1707)</f>
        <v>0</v>
      </c>
      <c r="K1707" s="57"/>
      <c r="L1707" s="56">
        <v>342</v>
      </c>
      <c r="M1707" s="89">
        <v>2230</v>
      </c>
      <c r="N1707" s="57">
        <f>SUMIFS(техфайл!$H$7:$H$4325,техфайл!$D$7:$D$4325,F1707,техфайл!$E$7:$E$4325,G1707,техфайл!$F$7:$F$4325,H1707,техфайл!$G$7:$G$4325,L1707,техфайл!$A$7:$A$4325,A1707,техфайл!$K$7:$K$4325,M1707)</f>
        <v>0</v>
      </c>
      <c r="O1707" s="43"/>
      <c r="P1707" s="56" t="str">
        <f t="shared" si="167"/>
        <v>906070214000R3040244</v>
      </c>
    </row>
    <row r="1708" spans="1:16" hidden="1" x14ac:dyDescent="0.3">
      <c r="A1708" s="82">
        <v>25710796</v>
      </c>
      <c r="B1708" s="191"/>
      <c r="C1708" s="191"/>
      <c r="D1708" s="191"/>
      <c r="E1708" s="44">
        <v>906</v>
      </c>
      <c r="F1708" s="44" t="s">
        <v>145</v>
      </c>
      <c r="G1708" s="62">
        <v>1400023220</v>
      </c>
      <c r="H1708" s="56">
        <v>244</v>
      </c>
      <c r="I1708" s="56"/>
      <c r="J1708" s="57"/>
      <c r="K1708" s="57"/>
      <c r="L1708" s="56">
        <v>344</v>
      </c>
      <c r="M1708" s="89" t="s">
        <v>136</v>
      </c>
      <c r="N1708" s="57">
        <f>SUMIFS(техфайл!$H$7:$H$4325,техфайл!$D$7:$D$4325,F1708,техфайл!$E$7:$E$4325,G1708,техфайл!$F$7:$F$4325,H1708,техфайл!$G$7:$G$4325,L1708,техфайл!$A$7:$A$4325,A1708,техфайл!$K$7:$K$4325,M1708)</f>
        <v>0</v>
      </c>
      <c r="O1708" s="43"/>
      <c r="P1708" s="56" t="str">
        <f t="shared" si="167"/>
        <v>90607021400023220244</v>
      </c>
    </row>
    <row r="1709" spans="1:16" hidden="1" x14ac:dyDescent="0.3">
      <c r="A1709" s="82">
        <v>25710796</v>
      </c>
      <c r="B1709" s="191"/>
      <c r="C1709" s="191"/>
      <c r="D1709" s="191"/>
      <c r="E1709" s="44">
        <v>906</v>
      </c>
      <c r="F1709" s="44" t="s">
        <v>145</v>
      </c>
      <c r="G1709" s="62">
        <v>1400023220</v>
      </c>
      <c r="H1709" s="56">
        <v>244</v>
      </c>
      <c r="I1709" s="56"/>
      <c r="J1709" s="57"/>
      <c r="K1709" s="57"/>
      <c r="L1709" s="56">
        <v>346</v>
      </c>
      <c r="M1709" s="89" t="s">
        <v>136</v>
      </c>
      <c r="N1709" s="57">
        <f>SUMIFS(техфайл!$H$7:$H$4325,техфайл!$D$7:$D$4325,F1709,техфайл!$E$7:$E$4325,G1709,техфайл!$F$7:$F$4325,H1709,техфайл!$G$7:$G$4325,L1709,техфайл!$A$7:$A$4325,A1709,техфайл!$K$7:$K$4325,M1709)</f>
        <v>0</v>
      </c>
      <c r="O1709" s="43"/>
      <c r="P1709" s="56" t="str">
        <f t="shared" si="167"/>
        <v>90607021400023220244</v>
      </c>
    </row>
    <row r="1710" spans="1:16" hidden="1" x14ac:dyDescent="0.3">
      <c r="A1710" s="82">
        <v>25710796</v>
      </c>
      <c r="B1710" s="191"/>
      <c r="C1710" s="191"/>
      <c r="D1710" s="191"/>
      <c r="E1710" s="44">
        <v>906</v>
      </c>
      <c r="F1710" s="44" t="s">
        <v>145</v>
      </c>
      <c r="G1710" s="62">
        <v>1400023220</v>
      </c>
      <c r="H1710" s="56">
        <v>851</v>
      </c>
      <c r="I1710" s="56"/>
      <c r="J1710" s="57">
        <f>SUMIFS(техфайл!$H$7:$H$4325,техфайл!$D$7:$D$4325,F1710,техфайл!$E$7:$E$4325,G1710,техфайл!$F$7:$F$4325,H1710,техфайл!$A$7:$A$4325,A1710)</f>
        <v>0</v>
      </c>
      <c r="K1710" s="57"/>
      <c r="L1710" s="56">
        <v>291</v>
      </c>
      <c r="M1710" s="89" t="s">
        <v>138</v>
      </c>
      <c r="N1710" s="57">
        <f>SUMIFS(техфайл!$H$7:$H$4325,техфайл!$D$7:$D$4325,F1710,техфайл!$E$7:$E$4325,G1710,техфайл!$F$7:$F$4325,H1710,техфайл!$G$7:$G$4325,L1710,техфайл!$A$7:$A$4325,A1710,техфайл!$K$7:$K$4325,M1710)</f>
        <v>0</v>
      </c>
      <c r="O1710" s="43"/>
      <c r="P1710" s="56" t="str">
        <f t="shared" si="167"/>
        <v>90607021400023220851</v>
      </c>
    </row>
    <row r="1711" spans="1:16" hidden="1" x14ac:dyDescent="0.3">
      <c r="A1711" s="82">
        <v>25710796</v>
      </c>
      <c r="B1711" s="191"/>
      <c r="C1711" s="191"/>
      <c r="D1711" s="191"/>
      <c r="E1711" s="44">
        <v>906</v>
      </c>
      <c r="F1711" s="44" t="s">
        <v>174</v>
      </c>
      <c r="G1711" s="62">
        <v>1400005000</v>
      </c>
      <c r="H1711" s="56">
        <v>112</v>
      </c>
      <c r="I1711" s="56"/>
      <c r="J1711" s="57">
        <f>SUMIFS(техфайл!$H$7:$H$4325,техфайл!$D$7:$D$4325,F1711,техфайл!$E$7:$E$4325,G1711,техфайл!$F$7:$F$4325,H1711,техфайл!$A$7:$A$4325,A1711)</f>
        <v>0</v>
      </c>
      <c r="K1711" s="57"/>
      <c r="L1711" s="56">
        <v>212</v>
      </c>
      <c r="M1711" s="89" t="s">
        <v>175</v>
      </c>
      <c r="N1711" s="57">
        <f>SUMIFS(техфайл!$H$7:$H$4325,техфайл!$D$7:$D$4325,F1711,техфайл!$E$7:$E$4325,G1711,техфайл!$F$7:$F$4325,H1711,техфайл!$G$7:$G$4325,L1711,техфайл!$A$7:$A$4325,A1711,техфайл!$K$7:$K$4325,M1711)</f>
        <v>0</v>
      </c>
      <c r="O1711" s="43"/>
      <c r="P1711" s="56" t="str">
        <f t="shared" si="167"/>
        <v>90607051400005000112</v>
      </c>
    </row>
    <row r="1712" spans="1:16" hidden="1" x14ac:dyDescent="0.3">
      <c r="A1712" s="82">
        <v>25710796</v>
      </c>
      <c r="B1712" s="192"/>
      <c r="C1712" s="192"/>
      <c r="D1712" s="192"/>
      <c r="E1712" s="44">
        <v>906</v>
      </c>
      <c r="F1712" s="44" t="s">
        <v>174</v>
      </c>
      <c r="G1712" s="62">
        <v>1400005000</v>
      </c>
      <c r="H1712" s="56">
        <v>244</v>
      </c>
      <c r="I1712" s="56"/>
      <c r="J1712" s="57">
        <f>SUMIFS(техфайл!$H$7:$H$4325,техфайл!$D$7:$D$4325,F1712,техфайл!$E$7:$E$4325,G1712,техфайл!$F$7:$F$4325,H1712,техфайл!$A$7:$A$4325,A1712)</f>
        <v>0</v>
      </c>
      <c r="K1712" s="57"/>
      <c r="L1712" s="56">
        <v>226</v>
      </c>
      <c r="M1712" s="89" t="s">
        <v>175</v>
      </c>
      <c r="N1712" s="57">
        <f>SUMIFS(техфайл!$H$7:$H$4325,техфайл!$D$7:$D$4325,F1712,техфайл!$E$7:$E$4325,G1712,техфайл!$F$7:$F$4325,H1712,техфайл!$G$7:$G$4325,L1712,техфайл!$A$7:$A$4325,A1712,техфайл!$K$7:$K$4325,M1712)</f>
        <v>0</v>
      </c>
      <c r="O1712" s="43"/>
      <c r="P1712" s="56" t="str">
        <f t="shared" si="167"/>
        <v>90607051400005000244</v>
      </c>
    </row>
    <row r="1713" spans="1:16" ht="18.75" customHeight="1" x14ac:dyDescent="0.3">
      <c r="A1713" s="82">
        <v>23183776</v>
      </c>
      <c r="B1713" s="190" t="s">
        <v>671</v>
      </c>
      <c r="C1713" s="190">
        <v>693</v>
      </c>
      <c r="D1713" s="190" t="str">
        <f>VLOOKUP($A1713, Учреждения!$B$4:$F$292, 3, FALSE)</f>
        <v xml:space="preserve"> ГБОУ "ШКОЛА № 62 Г.О. ГОРЛОВКА"</v>
      </c>
      <c r="E1713" s="81" t="s">
        <v>140</v>
      </c>
      <c r="F1713" s="81" t="s">
        <v>140</v>
      </c>
      <c r="G1713" s="81" t="s">
        <v>140</v>
      </c>
      <c r="H1713" s="81" t="s">
        <v>140</v>
      </c>
      <c r="I1713" s="81" t="s">
        <v>140</v>
      </c>
      <c r="J1713" s="81" t="s">
        <v>140</v>
      </c>
      <c r="K1713" s="80">
        <f>SUM(J1714:J1734)</f>
        <v>40230</v>
      </c>
      <c r="L1713" s="56"/>
      <c r="M1713" s="89"/>
      <c r="N1713" s="57"/>
      <c r="O1713" s="43"/>
      <c r="P1713" s="85"/>
    </row>
    <row r="1714" spans="1:16" ht="18.75" hidden="1" customHeight="1" x14ac:dyDescent="0.3">
      <c r="A1714" s="82">
        <v>23183776</v>
      </c>
      <c r="B1714" s="191"/>
      <c r="C1714" s="191"/>
      <c r="D1714" s="191"/>
      <c r="E1714" s="44">
        <v>906</v>
      </c>
      <c r="F1714" s="44" t="s">
        <v>145</v>
      </c>
      <c r="G1714" s="62">
        <v>1400023220</v>
      </c>
      <c r="H1714" s="56">
        <v>612</v>
      </c>
      <c r="I1714" s="56"/>
      <c r="J1714" s="57">
        <f>SUMIFS(техфайл!$H$7:$H$4325,техфайл!$D$7:$D$4325,F1714,техфайл!$E$7:$E$4325,G1714,техфайл!$F$7:$F$4325,H1714,техфайл!$A$7:$A$4325,A1714)</f>
        <v>0</v>
      </c>
      <c r="K1714" s="57"/>
      <c r="L1714" s="56">
        <v>211</v>
      </c>
      <c r="M1714" s="89" t="s">
        <v>172</v>
      </c>
      <c r="N1714" s="57">
        <f>SUMIFS(техфайл!$H$7:$H$4325,техфайл!$D$7:$D$4325,F1714,техфайл!$E$7:$E$4325,G1714,техфайл!$F$7:$F$4325,H1714,техфайл!$G$7:$G$4325,L1714,техфайл!$A$7:$A$4325,A1714,техфайл!$K$7:$K$4325,M1714)+SUMIFS(техфайл!$H$7:$H$4325,техфайл!$D$7:$D$4325,F1714,техфайл!$E$7:$E$4325,G1714,техфайл!$F$7:$F$4325,H1714,техфайл!$G$7:$G$4325,266,техфайл!$A$7:$A$4325,A1714,техфайл!$K$7:$K$4325,M1714)</f>
        <v>0</v>
      </c>
      <c r="O1714" s="43"/>
      <c r="P1714" s="56" t="str">
        <f t="shared" ref="P1714:P1734" si="170">E1714&amp;F1714&amp;SUBSTITUTE(G1714," ","")&amp;H1714</f>
        <v>90607021400023220612</v>
      </c>
    </row>
    <row r="1715" spans="1:16" x14ac:dyDescent="0.3">
      <c r="A1715" s="82">
        <v>23183776</v>
      </c>
      <c r="B1715" s="191"/>
      <c r="C1715" s="191"/>
      <c r="D1715" s="191"/>
      <c r="E1715" s="44">
        <v>906</v>
      </c>
      <c r="F1715" s="44" t="s">
        <v>145</v>
      </c>
      <c r="G1715" s="62" t="s">
        <v>684</v>
      </c>
      <c r="H1715" s="56">
        <v>612</v>
      </c>
      <c r="I1715" s="56"/>
      <c r="J1715" s="57">
        <f>SUMIFS(техфайл!$H$7:$H$4325,техфайл!$D$7:$D$4325,F1715,техфайл!$E$7:$E$4325,G1715,техфайл!$F$7:$F$4325,H1715,техфайл!$A$7:$A$4325,A1715)</f>
        <v>40230</v>
      </c>
      <c r="K1715" s="57"/>
      <c r="L1715" s="56">
        <v>213</v>
      </c>
      <c r="M1715" s="89" t="s">
        <v>173</v>
      </c>
      <c r="N1715" s="57">
        <f>SUMIFS(техфайл!$H$7:$H$4325,техфайл!$D$7:$D$4325,F1715,техфайл!$E$7:$E$4325,G1715,техфайл!$F$7:$F$4325,H1715,техфайл!$G$7:$G$4325,L1715,техфайл!$A$7:$A$4325,A1715,техфайл!$K$7:$K$4325,M1715)</f>
        <v>0</v>
      </c>
      <c r="O1715" s="43"/>
      <c r="P1715" s="56" t="str">
        <f t="shared" si="170"/>
        <v>906070214000R3040612</v>
      </c>
    </row>
    <row r="1716" spans="1:16" ht="18.75" hidden="1" customHeight="1" x14ac:dyDescent="0.3">
      <c r="A1716" s="82">
        <v>23183776</v>
      </c>
      <c r="B1716" s="191"/>
      <c r="C1716" s="191"/>
      <c r="D1716" s="191"/>
      <c r="E1716" s="44">
        <v>906</v>
      </c>
      <c r="F1716" s="44" t="s">
        <v>145</v>
      </c>
      <c r="G1716" s="62" t="s">
        <v>683</v>
      </c>
      <c r="H1716" s="56">
        <v>612</v>
      </c>
      <c r="I1716" s="56"/>
      <c r="J1716" s="57">
        <f>SUMIFS(техфайл!$H$7:$H$4325,техфайл!$D$7:$D$4325,F1716,техфайл!$E$7:$E$4325,G1716,техфайл!$F$7:$F$4325,H1716,техфайл!$A$7:$A$4325,A1716)</f>
        <v>0</v>
      </c>
      <c r="K1716" s="57"/>
      <c r="L1716" s="56">
        <v>211</v>
      </c>
      <c r="M1716" s="89" t="s">
        <v>172</v>
      </c>
      <c r="N1716" s="57">
        <f>SUMIFS(техфайл!$H$7:$H$4325,техфайл!$D$7:$D$4325,F1716,техфайл!$E$7:$E$4325,G1716,техфайл!$F$7:$F$4325,H1716,техфайл!$G$7:$G$4325,L1716,техфайл!$A$7:$A$4325,A1716,техфайл!$K$7:$K$4325,M1716)+SUMIFS(техфайл!$H$7:$H$4325,техфайл!$D$7:$D$4325,F1716,техфайл!$E$7:$E$4325,G1716,техфайл!$F$7:$F$4325,H1716,техфайл!$G$7:$G$4325,266,техфайл!$A$7:$A$4325,A1716,техфайл!$K$7:$K$4325,M1716)</f>
        <v>0</v>
      </c>
      <c r="O1716" s="43"/>
      <c r="P1716" s="56" t="str">
        <f t="shared" ref="P1716:P1717" si="171">E1716&amp;F1716&amp;SUBSTITUTE(G1716," ","")&amp;H1716</f>
        <v>906070214000R3030612</v>
      </c>
    </row>
    <row r="1717" spans="1:16" hidden="1" x14ac:dyDescent="0.3">
      <c r="A1717" s="82">
        <v>23183776</v>
      </c>
      <c r="B1717" s="191"/>
      <c r="C1717" s="191"/>
      <c r="D1717" s="191"/>
      <c r="E1717" s="44">
        <v>906</v>
      </c>
      <c r="F1717" s="44" t="s">
        <v>145</v>
      </c>
      <c r="G1717" s="62" t="s">
        <v>683</v>
      </c>
      <c r="H1717" s="56"/>
      <c r="I1717" s="56"/>
      <c r="J1717" s="57">
        <f>SUMIFS(техфайл!$H$7:$H$4325,техфайл!$D$7:$D$4325,F1717,техфайл!$E$7:$E$4325,G1717,техфайл!$F$7:$F$4325,H1717,техфайл!$A$7:$A$4325,A1717)</f>
        <v>0</v>
      </c>
      <c r="K1717" s="57"/>
      <c r="L1717" s="56">
        <v>213</v>
      </c>
      <c r="M1717" s="89" t="s">
        <v>173</v>
      </c>
      <c r="N1717" s="57">
        <f>SUMIFS(техфайл!$H$7:$H$4325,техфайл!$D$7:$D$4325,F1717,техфайл!$E$7:$E$4325,G1717,техфайл!$F$7:$F$4325,H1717,техфайл!$G$7:$G$4325,L1717,техфайл!$A$7:$A$4325,A1717,техфайл!$K$7:$K$4325,M1717)</f>
        <v>0</v>
      </c>
      <c r="O1717" s="43"/>
      <c r="P1717" s="56" t="str">
        <f t="shared" si="171"/>
        <v>906070214000R3030</v>
      </c>
    </row>
    <row r="1718" spans="1:16" hidden="1" x14ac:dyDescent="0.3">
      <c r="A1718" s="82">
        <v>23183776</v>
      </c>
      <c r="B1718" s="191"/>
      <c r="C1718" s="191"/>
      <c r="D1718" s="191"/>
      <c r="E1718" s="44">
        <v>906</v>
      </c>
      <c r="F1718" s="44" t="s">
        <v>145</v>
      </c>
      <c r="G1718" s="62" t="s">
        <v>685</v>
      </c>
      <c r="H1718" s="56">
        <v>612</v>
      </c>
      <c r="I1718" s="56"/>
      <c r="J1718" s="57">
        <f>SUMIFS(техфайл!$H$7:$H$4325,техфайл!$D$7:$D$4325,F1718,техфайл!$E$7:$E$4325,G1718,техфайл!$F$7:$F$4325,H1718,техфайл!$A$7:$A$4325,A1718)</f>
        <v>0</v>
      </c>
      <c r="K1718" s="57"/>
      <c r="L1718" s="56">
        <v>221</v>
      </c>
      <c r="M1718" s="89" t="s">
        <v>131</v>
      </c>
      <c r="N1718" s="57">
        <f>SUMIFS(техфайл!$H$7:$H$4325,техфайл!$D$7:$D$4325,F1718,техфайл!$E$7:$E$4325,G1718,техфайл!$F$7:$F$4325,H1718,техфайл!$G$7:$G$4325,L1718,техфайл!$A$7:$A$4325,A1718,техфайл!$K$7:$K$4325,M1718)</f>
        <v>0</v>
      </c>
      <c r="O1718" s="43"/>
      <c r="P1718" s="56" t="str">
        <f t="shared" si="170"/>
        <v>906070214000R0500612</v>
      </c>
    </row>
    <row r="1719" spans="1:16" hidden="1" x14ac:dyDescent="0.3">
      <c r="A1719" s="82">
        <v>23183776</v>
      </c>
      <c r="B1719" s="191"/>
      <c r="C1719" s="191"/>
      <c r="D1719" s="191"/>
      <c r="E1719" s="44">
        <v>906</v>
      </c>
      <c r="F1719" s="44" t="s">
        <v>145</v>
      </c>
      <c r="G1719" s="62" t="s">
        <v>685</v>
      </c>
      <c r="H1719" s="56"/>
      <c r="I1719" s="56"/>
      <c r="J1719" s="57">
        <f>SUMIFS(техфайл!$H$7:$H$4325,техфайл!$D$7:$D$4325,F1719,техфайл!$E$7:$E$4325,G1719,техфайл!$F$7:$F$4325,H1719,техфайл!$A$7:$A$4325,A1719)</f>
        <v>0</v>
      </c>
      <c r="K1719" s="57"/>
      <c r="L1719" s="56">
        <v>223</v>
      </c>
      <c r="M1719" s="89" t="s">
        <v>132</v>
      </c>
      <c r="N1719" s="57">
        <f>SUMIFS(техфайл!$H$7:$H$4325,техфайл!$D$7:$D$4325,F1719,техфайл!$E$7:$E$4325,G1719,техфайл!$F$7:$F$4325,H1719,техфайл!$G$7:$G$4325,L1719,техфайл!$A$7:$A$4325,A1719,техфайл!$K$7:$K$4325,M1719)</f>
        <v>0</v>
      </c>
      <c r="O1719" s="43"/>
      <c r="P1719" s="56" t="str">
        <f t="shared" si="170"/>
        <v>906070214000R0500</v>
      </c>
    </row>
    <row r="1720" spans="1:16" hidden="1" x14ac:dyDescent="0.3">
      <c r="A1720" s="82">
        <v>23183776</v>
      </c>
      <c r="B1720" s="191"/>
      <c r="C1720" s="191"/>
      <c r="D1720" s="191"/>
      <c r="E1720" s="44">
        <v>906</v>
      </c>
      <c r="F1720" s="44" t="s">
        <v>145</v>
      </c>
      <c r="G1720" s="62">
        <v>1400023220</v>
      </c>
      <c r="H1720" s="56">
        <v>244</v>
      </c>
      <c r="I1720" s="56"/>
      <c r="J1720" s="57"/>
      <c r="K1720" s="57"/>
      <c r="L1720" s="56">
        <v>223</v>
      </c>
      <c r="M1720" s="89" t="s">
        <v>133</v>
      </c>
      <c r="N1720" s="57">
        <f>SUMIFS(техфайл!$H$7:$H$4325,техфайл!$D$7:$D$4325,F1720,техфайл!$E$7:$E$4325,G1720,техфайл!$F$7:$F$4325,H1720,техфайл!$G$7:$G$4325,L1720,техфайл!$A$7:$A$4325,A1720,техфайл!$K$7:$K$4325,M1720)</f>
        <v>0</v>
      </c>
      <c r="O1720" s="43"/>
      <c r="P1720" s="56" t="str">
        <f t="shared" si="170"/>
        <v>90607021400023220244</v>
      </c>
    </row>
    <row r="1721" spans="1:16" hidden="1" x14ac:dyDescent="0.3">
      <c r="A1721" s="82">
        <v>23183776</v>
      </c>
      <c r="B1721" s="191"/>
      <c r="C1721" s="191"/>
      <c r="D1721" s="191"/>
      <c r="E1721" s="44">
        <v>906</v>
      </c>
      <c r="F1721" s="44" t="s">
        <v>145</v>
      </c>
      <c r="G1721" s="62">
        <v>1400023220</v>
      </c>
      <c r="H1721" s="56">
        <v>247</v>
      </c>
      <c r="I1721" s="56"/>
      <c r="J1721" s="57"/>
      <c r="K1721" s="57"/>
      <c r="L1721" s="56">
        <v>223</v>
      </c>
      <c r="M1721" s="89" t="s">
        <v>134</v>
      </c>
      <c r="N1721" s="57">
        <f>SUMIFS(техфайл!$H$7:$H$4325,техфайл!$D$7:$D$4325,F1721,техфайл!$E$7:$E$4325,G1721,техфайл!$F$7:$F$4325,H1721,техфайл!$G$7:$G$4325,L1721,техфайл!$A$7:$A$4325,A1721,техфайл!$K$7:$K$4325,M1721)</f>
        <v>0</v>
      </c>
      <c r="O1721" s="43"/>
      <c r="P1721" s="56" t="str">
        <f t="shared" si="170"/>
        <v>90607021400023220247</v>
      </c>
    </row>
    <row r="1722" spans="1:16" hidden="1" x14ac:dyDescent="0.3">
      <c r="A1722" s="82">
        <v>23183776</v>
      </c>
      <c r="B1722" s="191"/>
      <c r="C1722" s="191"/>
      <c r="D1722" s="191"/>
      <c r="E1722" s="44">
        <v>906</v>
      </c>
      <c r="F1722" s="44" t="s">
        <v>145</v>
      </c>
      <c r="G1722" s="62">
        <v>1400023220</v>
      </c>
      <c r="H1722" s="56">
        <v>247</v>
      </c>
      <c r="I1722" s="56"/>
      <c r="J1722" s="57"/>
      <c r="K1722" s="57"/>
      <c r="L1722" s="56">
        <v>223</v>
      </c>
      <c r="M1722" s="89" t="s">
        <v>135</v>
      </c>
      <c r="N1722" s="57">
        <f>SUMIFS(техфайл!$H$7:$H$4325,техфайл!$D$7:$D$4325,F1722,техфайл!$E$7:$E$4325,G1722,техфайл!$F$7:$F$4325,H1722,техфайл!$G$7:$G$4325,L1722,техфайл!$A$7:$A$4325,A1722,техфайл!$K$7:$K$4325,M1722)</f>
        <v>0</v>
      </c>
      <c r="O1722" s="43"/>
      <c r="P1722" s="56" t="str">
        <f t="shared" si="170"/>
        <v>90607021400023220247</v>
      </c>
    </row>
    <row r="1723" spans="1:16" hidden="1" x14ac:dyDescent="0.3">
      <c r="A1723" s="82">
        <v>23183776</v>
      </c>
      <c r="B1723" s="191"/>
      <c r="C1723" s="191"/>
      <c r="D1723" s="191"/>
      <c r="E1723" s="44">
        <v>906</v>
      </c>
      <c r="F1723" s="44" t="s">
        <v>145</v>
      </c>
      <c r="G1723" s="62">
        <v>1400023220</v>
      </c>
      <c r="H1723" s="56">
        <v>244</v>
      </c>
      <c r="I1723" s="56"/>
      <c r="J1723" s="57"/>
      <c r="K1723" s="57"/>
      <c r="L1723" s="56">
        <v>225</v>
      </c>
      <c r="M1723" s="89" t="s">
        <v>131</v>
      </c>
      <c r="N1723" s="57">
        <f>SUMIFS(техфайл!$H$7:$H$4325,техфайл!$D$7:$D$4325,F1723,техфайл!$E$7:$E$4325,G1723,техфайл!$F$7:$F$4325,H1723,техфайл!$G$7:$G$4325,L1723,техфайл!$A$7:$A$4325,A1723,техфайл!$K$7:$K$4325,M1723)</f>
        <v>0</v>
      </c>
      <c r="O1723" s="43"/>
      <c r="P1723" s="56" t="str">
        <f t="shared" si="170"/>
        <v>90607021400023220244</v>
      </c>
    </row>
    <row r="1724" spans="1:16" hidden="1" x14ac:dyDescent="0.3">
      <c r="A1724" s="82">
        <v>23183776</v>
      </c>
      <c r="B1724" s="191"/>
      <c r="C1724" s="191"/>
      <c r="D1724" s="191"/>
      <c r="E1724" s="44">
        <v>906</v>
      </c>
      <c r="F1724" s="44" t="s">
        <v>145</v>
      </c>
      <c r="G1724" s="62">
        <v>1400023220</v>
      </c>
      <c r="H1724" s="56">
        <v>244</v>
      </c>
      <c r="I1724" s="56"/>
      <c r="J1724" s="57"/>
      <c r="K1724" s="57"/>
      <c r="L1724" s="56">
        <v>226</v>
      </c>
      <c r="M1724" s="89" t="s">
        <v>137</v>
      </c>
      <c r="N1724" s="57">
        <f>SUMIFS(техфайл!$H$7:$H$4325,техфайл!$D$7:$D$4325,F1724,техфайл!$E$7:$E$4325,G1724,техфайл!$F$7:$F$4325,H1724,техфайл!$G$7:$G$4325,L1724,техфайл!$A$7:$A$4325,A1724,техфайл!$K$7:$K$4325,M1724)</f>
        <v>0</v>
      </c>
      <c r="O1724" s="43"/>
      <c r="P1724" s="56" t="str">
        <f t="shared" si="170"/>
        <v>90607021400023220244</v>
      </c>
    </row>
    <row r="1725" spans="1:16" hidden="1" x14ac:dyDescent="0.3">
      <c r="A1725" s="82">
        <v>23183776</v>
      </c>
      <c r="B1725" s="191"/>
      <c r="C1725" s="191"/>
      <c r="D1725" s="191"/>
      <c r="E1725" s="44">
        <v>906</v>
      </c>
      <c r="F1725" s="44" t="s">
        <v>145</v>
      </c>
      <c r="G1725" s="62">
        <v>1400023220</v>
      </c>
      <c r="H1725" s="56">
        <v>244</v>
      </c>
      <c r="I1725" s="56"/>
      <c r="J1725" s="57"/>
      <c r="K1725" s="57"/>
      <c r="L1725" s="56">
        <v>226</v>
      </c>
      <c r="M1725" s="89" t="s">
        <v>131</v>
      </c>
      <c r="N1725" s="57">
        <f>SUMIFS(техфайл!$H$7:$H$4325,техфайл!$D$7:$D$4325,F1725,техфайл!$E$7:$E$4325,G1725,техфайл!$F$7:$F$4325,H1725,техфайл!$G$7:$G$4325,L1725,техфайл!$A$7:$A$4325,A1725,техфайл!$K$7:$K$4325,M1725)</f>
        <v>0</v>
      </c>
      <c r="O1725" s="43"/>
      <c r="P1725" s="56" t="str">
        <f t="shared" si="170"/>
        <v>90607021400023220244</v>
      </c>
    </row>
    <row r="1726" spans="1:16" hidden="1" x14ac:dyDescent="0.3">
      <c r="A1726" s="82">
        <v>23183776</v>
      </c>
      <c r="B1726" s="191"/>
      <c r="C1726" s="191"/>
      <c r="D1726" s="191"/>
      <c r="E1726" s="44">
        <v>906</v>
      </c>
      <c r="F1726" s="44" t="s">
        <v>145</v>
      </c>
      <c r="G1726" s="62">
        <v>1400023220</v>
      </c>
      <c r="H1726" s="56">
        <v>244</v>
      </c>
      <c r="I1726" s="56"/>
      <c r="J1726" s="57"/>
      <c r="K1726" s="57"/>
      <c r="L1726" s="56">
        <v>227</v>
      </c>
      <c r="M1726" s="89" t="s">
        <v>131</v>
      </c>
      <c r="N1726" s="57">
        <f>SUMIFS(техфайл!$H$7:$H$4325,техфайл!$D$7:$D$4325,F1726,техфайл!$E$7:$E$4325,G1726,техфайл!$F$7:$F$4325,H1726,техфайл!$G$7:$G$4325,L1726,техфайл!$A$7:$A$4325,A1726,техфайл!$K$7:$K$4325,M1726)</f>
        <v>0</v>
      </c>
      <c r="O1726" s="43"/>
      <c r="P1726" s="56" t="str">
        <f t="shared" si="170"/>
        <v>90607021400023220244</v>
      </c>
    </row>
    <row r="1727" spans="1:16" hidden="1" x14ac:dyDescent="0.3">
      <c r="A1727" s="82">
        <v>23183776</v>
      </c>
      <c r="B1727" s="191"/>
      <c r="C1727" s="191"/>
      <c r="D1727" s="191"/>
      <c r="E1727" s="44">
        <v>906</v>
      </c>
      <c r="F1727" s="44" t="s">
        <v>145</v>
      </c>
      <c r="G1727" s="62">
        <v>1400023220</v>
      </c>
      <c r="H1727" s="56">
        <v>244</v>
      </c>
      <c r="I1727" s="56"/>
      <c r="J1727" s="57"/>
      <c r="K1727" s="57"/>
      <c r="L1727" s="56">
        <v>310</v>
      </c>
      <c r="M1727" s="89" t="s">
        <v>136</v>
      </c>
      <c r="N1727" s="57">
        <f>SUMIFS(техфайл!$H$7:$H$4325,техфайл!$D$7:$D$4325,F1727,техфайл!$E$7:$E$4325,G1727,техфайл!$F$7:$F$4325,H1727,техфайл!$G$7:$G$4325,L1727,техфайл!$A$7:$A$4325,A1727,техфайл!$K$7:$K$4325,M1727)</f>
        <v>0</v>
      </c>
      <c r="O1727" s="43"/>
      <c r="P1727" s="56" t="str">
        <f t="shared" si="170"/>
        <v>90607021400023220244</v>
      </c>
    </row>
    <row r="1728" spans="1:16" hidden="1" x14ac:dyDescent="0.3">
      <c r="A1728" s="82">
        <v>23183776</v>
      </c>
      <c r="B1728" s="191"/>
      <c r="C1728" s="191"/>
      <c r="D1728" s="191"/>
      <c r="E1728" s="44">
        <v>906</v>
      </c>
      <c r="F1728" s="44" t="s">
        <v>145</v>
      </c>
      <c r="G1728" s="62">
        <v>1400023220</v>
      </c>
      <c r="H1728" s="56">
        <v>244</v>
      </c>
      <c r="I1728" s="56"/>
      <c r="J1728" s="57"/>
      <c r="K1728" s="57"/>
      <c r="L1728" s="56">
        <v>342</v>
      </c>
      <c r="M1728" s="89">
        <v>2230</v>
      </c>
      <c r="N1728" s="57">
        <f>SUMIFS(техфайл!$H$7:$H$4325,техфайл!$D$7:$D$4325,F1728,техфайл!$E$7:$E$4325,G1728,техфайл!$F$7:$F$4325,H1728,техфайл!$G$7:$G$4325,L1728,техфайл!$A$7:$A$4325,A1728,техфайл!$K$7:$K$4325,M1728)</f>
        <v>0</v>
      </c>
      <c r="O1728" s="43"/>
      <c r="P1728" s="56" t="str">
        <f t="shared" ref="P1728" si="172">E1728&amp;F1728&amp;SUBSTITUTE(G1728," ","")&amp;H1728</f>
        <v>90607021400023220244</v>
      </c>
    </row>
    <row r="1729" spans="1:16" hidden="1" x14ac:dyDescent="0.3">
      <c r="A1729" s="82">
        <v>23183776</v>
      </c>
      <c r="B1729" s="191"/>
      <c r="C1729" s="191"/>
      <c r="D1729" s="191"/>
      <c r="E1729" s="44">
        <v>906</v>
      </c>
      <c r="F1729" s="44" t="s">
        <v>145</v>
      </c>
      <c r="G1729" s="62" t="s">
        <v>684</v>
      </c>
      <c r="H1729" s="56">
        <v>244</v>
      </c>
      <c r="I1729" s="56"/>
      <c r="J1729" s="57">
        <f>SUMIFS(техфайл!$H$7:$H$4325,техфайл!$D$7:$D$4325,F1729,техфайл!$E$7:$E$4325,G1729,техфайл!$F$7:$F$4325,H1729,техфайл!$A$7:$A$4325,A1729)</f>
        <v>0</v>
      </c>
      <c r="K1729" s="57"/>
      <c r="L1729" s="56">
        <v>342</v>
      </c>
      <c r="M1729" s="89">
        <v>2230</v>
      </c>
      <c r="N1729" s="57">
        <f>SUMIFS(техфайл!$H$7:$H$4325,техфайл!$D$7:$D$4325,F1729,техфайл!$E$7:$E$4325,G1729,техфайл!$F$7:$F$4325,H1729,техфайл!$G$7:$G$4325,L1729,техфайл!$A$7:$A$4325,A1729,техфайл!$K$7:$K$4325,M1729)</f>
        <v>0</v>
      </c>
      <c r="O1729" s="43"/>
      <c r="P1729" s="56" t="str">
        <f t="shared" si="170"/>
        <v>906070214000R3040244</v>
      </c>
    </row>
    <row r="1730" spans="1:16" hidden="1" x14ac:dyDescent="0.3">
      <c r="A1730" s="82">
        <v>23183776</v>
      </c>
      <c r="B1730" s="191"/>
      <c r="C1730" s="191"/>
      <c r="D1730" s="191"/>
      <c r="E1730" s="44">
        <v>906</v>
      </c>
      <c r="F1730" s="44" t="s">
        <v>145</v>
      </c>
      <c r="G1730" s="62">
        <v>1400023220</v>
      </c>
      <c r="H1730" s="56">
        <v>244</v>
      </c>
      <c r="I1730" s="56"/>
      <c r="J1730" s="57"/>
      <c r="K1730" s="57"/>
      <c r="L1730" s="56">
        <v>344</v>
      </c>
      <c r="M1730" s="89" t="s">
        <v>136</v>
      </c>
      <c r="N1730" s="57">
        <f>SUMIFS(техфайл!$H$7:$H$4325,техфайл!$D$7:$D$4325,F1730,техфайл!$E$7:$E$4325,G1730,техфайл!$F$7:$F$4325,H1730,техфайл!$G$7:$G$4325,L1730,техфайл!$A$7:$A$4325,A1730,техфайл!$K$7:$K$4325,M1730)</f>
        <v>0</v>
      </c>
      <c r="O1730" s="43"/>
      <c r="P1730" s="56" t="str">
        <f t="shared" si="170"/>
        <v>90607021400023220244</v>
      </c>
    </row>
    <row r="1731" spans="1:16" hidden="1" x14ac:dyDescent="0.3">
      <c r="A1731" s="82">
        <v>23183776</v>
      </c>
      <c r="B1731" s="191"/>
      <c r="C1731" s="191"/>
      <c r="D1731" s="191"/>
      <c r="E1731" s="44">
        <v>906</v>
      </c>
      <c r="F1731" s="44" t="s">
        <v>145</v>
      </c>
      <c r="G1731" s="62">
        <v>1400023220</v>
      </c>
      <c r="H1731" s="56">
        <v>244</v>
      </c>
      <c r="I1731" s="56"/>
      <c r="J1731" s="57"/>
      <c r="K1731" s="57"/>
      <c r="L1731" s="56">
        <v>346</v>
      </c>
      <c r="M1731" s="89" t="s">
        <v>136</v>
      </c>
      <c r="N1731" s="57">
        <f>SUMIFS(техфайл!$H$7:$H$4325,техфайл!$D$7:$D$4325,F1731,техфайл!$E$7:$E$4325,G1731,техфайл!$F$7:$F$4325,H1731,техфайл!$G$7:$G$4325,L1731,техфайл!$A$7:$A$4325,A1731,техфайл!$K$7:$K$4325,M1731)</f>
        <v>0</v>
      </c>
      <c r="O1731" s="43"/>
      <c r="P1731" s="56" t="str">
        <f t="shared" si="170"/>
        <v>90607021400023220244</v>
      </c>
    </row>
    <row r="1732" spans="1:16" hidden="1" x14ac:dyDescent="0.3">
      <c r="A1732" s="82">
        <v>23183776</v>
      </c>
      <c r="B1732" s="191"/>
      <c r="C1732" s="191"/>
      <c r="D1732" s="191"/>
      <c r="E1732" s="44">
        <v>906</v>
      </c>
      <c r="F1732" s="44" t="s">
        <v>145</v>
      </c>
      <c r="G1732" s="62">
        <v>1400023220</v>
      </c>
      <c r="H1732" s="56">
        <v>851</v>
      </c>
      <c r="I1732" s="56"/>
      <c r="J1732" s="57">
        <f>SUMIFS(техфайл!$H$7:$H$4325,техфайл!$D$7:$D$4325,F1732,техфайл!$E$7:$E$4325,G1732,техфайл!$F$7:$F$4325,H1732,техфайл!$A$7:$A$4325,A1732)</f>
        <v>0</v>
      </c>
      <c r="K1732" s="57"/>
      <c r="L1732" s="56">
        <v>291</v>
      </c>
      <c r="M1732" s="89" t="s">
        <v>138</v>
      </c>
      <c r="N1732" s="57">
        <f>SUMIFS(техфайл!$H$7:$H$4325,техфайл!$D$7:$D$4325,F1732,техфайл!$E$7:$E$4325,G1732,техфайл!$F$7:$F$4325,H1732,техфайл!$G$7:$G$4325,L1732,техфайл!$A$7:$A$4325,A1732,техфайл!$K$7:$K$4325,M1732)</f>
        <v>0</v>
      </c>
      <c r="O1732" s="43"/>
      <c r="P1732" s="56" t="str">
        <f t="shared" si="170"/>
        <v>90607021400023220851</v>
      </c>
    </row>
    <row r="1733" spans="1:16" hidden="1" x14ac:dyDescent="0.3">
      <c r="A1733" s="82">
        <v>23183776</v>
      </c>
      <c r="B1733" s="191"/>
      <c r="C1733" s="191"/>
      <c r="D1733" s="191"/>
      <c r="E1733" s="44">
        <v>906</v>
      </c>
      <c r="F1733" s="44" t="s">
        <v>174</v>
      </c>
      <c r="G1733" s="62">
        <v>1400005000</v>
      </c>
      <c r="H1733" s="56">
        <v>112</v>
      </c>
      <c r="I1733" s="56"/>
      <c r="J1733" s="57">
        <f>SUMIFS(техфайл!$H$7:$H$4325,техфайл!$D$7:$D$4325,F1733,техфайл!$E$7:$E$4325,G1733,техфайл!$F$7:$F$4325,H1733,техфайл!$A$7:$A$4325,A1733)</f>
        <v>0</v>
      </c>
      <c r="K1733" s="57"/>
      <c r="L1733" s="56">
        <v>212</v>
      </c>
      <c r="M1733" s="89" t="s">
        <v>175</v>
      </c>
      <c r="N1733" s="57">
        <f>SUMIFS(техфайл!$H$7:$H$4325,техфайл!$D$7:$D$4325,F1733,техфайл!$E$7:$E$4325,G1733,техфайл!$F$7:$F$4325,H1733,техфайл!$G$7:$G$4325,L1733,техфайл!$A$7:$A$4325,A1733,техфайл!$K$7:$K$4325,M1733)</f>
        <v>0</v>
      </c>
      <c r="O1733" s="43"/>
      <c r="P1733" s="56" t="str">
        <f t="shared" si="170"/>
        <v>90607051400005000112</v>
      </c>
    </row>
    <row r="1734" spans="1:16" hidden="1" x14ac:dyDescent="0.3">
      <c r="A1734" s="82">
        <v>23183776</v>
      </c>
      <c r="B1734" s="192"/>
      <c r="C1734" s="192"/>
      <c r="D1734" s="192"/>
      <c r="E1734" s="44">
        <v>906</v>
      </c>
      <c r="F1734" s="44" t="s">
        <v>174</v>
      </c>
      <c r="G1734" s="62">
        <v>1400005000</v>
      </c>
      <c r="H1734" s="56">
        <v>244</v>
      </c>
      <c r="I1734" s="56"/>
      <c r="J1734" s="57">
        <f>SUMIFS(техфайл!$H$7:$H$4325,техфайл!$D$7:$D$4325,F1734,техфайл!$E$7:$E$4325,G1734,техфайл!$F$7:$F$4325,H1734,техфайл!$A$7:$A$4325,A1734)</f>
        <v>0</v>
      </c>
      <c r="K1734" s="57"/>
      <c r="L1734" s="56">
        <v>226</v>
      </c>
      <c r="M1734" s="89" t="s">
        <v>175</v>
      </c>
      <c r="N1734" s="57">
        <f>SUMIFS(техфайл!$H$7:$H$4325,техфайл!$D$7:$D$4325,F1734,техфайл!$E$7:$E$4325,G1734,техфайл!$F$7:$F$4325,H1734,техфайл!$G$7:$G$4325,L1734,техфайл!$A$7:$A$4325,A1734,техфайл!$K$7:$K$4325,M1734)</f>
        <v>0</v>
      </c>
      <c r="O1734" s="43"/>
      <c r="P1734" s="56" t="str">
        <f t="shared" si="170"/>
        <v>90607051400005000244</v>
      </c>
    </row>
    <row r="1735" spans="1:16" ht="18.75" customHeight="1" x14ac:dyDescent="0.3">
      <c r="A1735" s="82">
        <v>25710263</v>
      </c>
      <c r="B1735" s="190" t="s">
        <v>672</v>
      </c>
      <c r="C1735" s="190">
        <v>694</v>
      </c>
      <c r="D1735" s="190" t="str">
        <f>VLOOKUP($A1735, Учреждения!$B$4:$F$292, 3, FALSE)</f>
        <v>ГБОУ "ГИМНАЗИЯ № 65 "ТРИУМФ" Г.О. ГОРЛОВКА"</v>
      </c>
      <c r="E1735" s="81" t="s">
        <v>140</v>
      </c>
      <c r="F1735" s="81" t="s">
        <v>140</v>
      </c>
      <c r="G1735" s="81" t="s">
        <v>140</v>
      </c>
      <c r="H1735" s="81" t="s">
        <v>140</v>
      </c>
      <c r="I1735" s="81" t="s">
        <v>140</v>
      </c>
      <c r="J1735" s="81" t="s">
        <v>140</v>
      </c>
      <c r="K1735" s="80">
        <f>SUM(J1736:J1755)</f>
        <v>90890</v>
      </c>
      <c r="L1735" s="56"/>
      <c r="M1735" s="89"/>
      <c r="N1735" s="57"/>
      <c r="O1735" s="43"/>
      <c r="P1735" s="85"/>
    </row>
    <row r="1736" spans="1:16" ht="18.75" hidden="1" customHeight="1" x14ac:dyDescent="0.3">
      <c r="A1736" s="82">
        <v>25710263</v>
      </c>
      <c r="B1736" s="191"/>
      <c r="C1736" s="191"/>
      <c r="D1736" s="191"/>
      <c r="E1736" s="44">
        <v>906</v>
      </c>
      <c r="F1736" s="44" t="s">
        <v>145</v>
      </c>
      <c r="G1736" s="62">
        <v>1400023220</v>
      </c>
      <c r="H1736" s="56">
        <v>612</v>
      </c>
      <c r="I1736" s="56"/>
      <c r="J1736" s="57">
        <f>SUMIFS(техфайл!$H$7:$H$4325,техфайл!$D$7:$D$4325,F1736,техфайл!$E$7:$E$4325,G1736,техфайл!$F$7:$F$4325,H1736,техфайл!$A$7:$A$4325,A1736)</f>
        <v>0</v>
      </c>
      <c r="K1736" s="57"/>
      <c r="L1736" s="56">
        <v>211</v>
      </c>
      <c r="M1736" s="89" t="s">
        <v>172</v>
      </c>
      <c r="N1736" s="57">
        <f>SUMIFS(техфайл!$H$7:$H$4325,техфайл!$D$7:$D$4325,F1736,техфайл!$E$7:$E$4325,G1736,техфайл!$F$7:$F$4325,H1736,техфайл!$G$7:$G$4325,L1736,техфайл!$A$7:$A$4325,A1736,техфайл!$K$7:$K$4325,M1736)+SUMIFS(техфайл!$H$7:$H$4325,техфайл!$D$7:$D$4325,F1736,техфайл!$E$7:$E$4325,G1736,техфайл!$F$7:$F$4325,H1736,техфайл!$G$7:$G$4325,266,техфайл!$A$7:$A$4325,A1736,техфайл!$K$7:$K$4325,M1736)</f>
        <v>0</v>
      </c>
      <c r="O1736" s="43"/>
      <c r="P1736" s="56" t="str">
        <f t="shared" ref="P1736:P1755" si="173">E1736&amp;F1736&amp;SUBSTITUTE(G1736," ","")&amp;H1736</f>
        <v>90607021400023220612</v>
      </c>
    </row>
    <row r="1737" spans="1:16" x14ac:dyDescent="0.3">
      <c r="A1737" s="82">
        <v>25710263</v>
      </c>
      <c r="B1737" s="191"/>
      <c r="C1737" s="191"/>
      <c r="D1737" s="191"/>
      <c r="E1737" s="44">
        <v>906</v>
      </c>
      <c r="F1737" s="44" t="s">
        <v>145</v>
      </c>
      <c r="G1737" s="62" t="s">
        <v>684</v>
      </c>
      <c r="H1737" s="56">
        <v>612</v>
      </c>
      <c r="I1737" s="56"/>
      <c r="J1737" s="57">
        <f>SUMIFS(техфайл!$H$7:$H$4325,техфайл!$D$7:$D$4325,F1737,техфайл!$E$7:$E$4325,G1737,техфайл!$F$7:$F$4325,H1737,техфайл!$A$7:$A$4325,A1737)</f>
        <v>90890</v>
      </c>
      <c r="K1737" s="57"/>
      <c r="L1737" s="56">
        <v>213</v>
      </c>
      <c r="M1737" s="89" t="s">
        <v>173</v>
      </c>
      <c r="N1737" s="57">
        <f>SUMIFS(техфайл!$H$7:$H$4325,техфайл!$D$7:$D$4325,F1737,техфайл!$E$7:$E$4325,G1737,техфайл!$F$7:$F$4325,H1737,техфайл!$G$7:$G$4325,L1737,техфайл!$A$7:$A$4325,A1737,техфайл!$K$7:$K$4325,M1737)</f>
        <v>0</v>
      </c>
      <c r="O1737" s="43"/>
      <c r="P1737" s="56" t="str">
        <f t="shared" si="173"/>
        <v>906070214000R3040612</v>
      </c>
    </row>
    <row r="1738" spans="1:16" ht="18.75" hidden="1" customHeight="1" x14ac:dyDescent="0.3">
      <c r="A1738" s="82">
        <v>25710263</v>
      </c>
      <c r="B1738" s="191"/>
      <c r="C1738" s="191"/>
      <c r="D1738" s="191"/>
      <c r="E1738" s="44">
        <v>906</v>
      </c>
      <c r="F1738" s="44" t="s">
        <v>145</v>
      </c>
      <c r="G1738" s="62" t="s">
        <v>683</v>
      </c>
      <c r="H1738" s="56">
        <v>612</v>
      </c>
      <c r="I1738" s="56"/>
      <c r="J1738" s="57">
        <f>SUMIFS(техфайл!$H$7:$H$4325,техфайл!$D$7:$D$4325,F1738,техфайл!$E$7:$E$4325,G1738,техфайл!$F$7:$F$4325,H1738,техфайл!$A$7:$A$4325,A1738)</f>
        <v>0</v>
      </c>
      <c r="K1738" s="57"/>
      <c r="L1738" s="56">
        <v>211</v>
      </c>
      <c r="M1738" s="89" t="s">
        <v>172</v>
      </c>
      <c r="N1738" s="57">
        <f>SUMIFS(техфайл!$H$7:$H$4325,техфайл!$D$7:$D$4325,F1738,техфайл!$E$7:$E$4325,G1738,техфайл!$F$7:$F$4325,H1738,техфайл!$G$7:$G$4325,L1738,техфайл!$A$7:$A$4325,A1738,техфайл!$K$7:$K$4325,M1738)+SUMIFS(техфайл!$H$7:$H$4325,техфайл!$D$7:$D$4325,F1738,техфайл!$E$7:$E$4325,G1738,техфайл!$F$7:$F$4325,H1738,техфайл!$G$7:$G$4325,266,техфайл!$A$7:$A$4325,A1738,техфайл!$K$7:$K$4325,M1738)</f>
        <v>0</v>
      </c>
      <c r="O1738" s="43"/>
      <c r="P1738" s="56" t="str">
        <f t="shared" ref="P1738:P1739" si="174">E1738&amp;F1738&amp;SUBSTITUTE(G1738," ","")&amp;H1738</f>
        <v>906070214000R3030612</v>
      </c>
    </row>
    <row r="1739" spans="1:16" hidden="1" x14ac:dyDescent="0.3">
      <c r="A1739" s="82">
        <v>25710263</v>
      </c>
      <c r="B1739" s="191"/>
      <c r="C1739" s="191"/>
      <c r="D1739" s="191"/>
      <c r="E1739" s="44">
        <v>906</v>
      </c>
      <c r="F1739" s="44" t="s">
        <v>145</v>
      </c>
      <c r="G1739" s="62" t="s">
        <v>683</v>
      </c>
      <c r="H1739" s="56"/>
      <c r="I1739" s="56"/>
      <c r="J1739" s="57">
        <f>SUMIFS(техфайл!$H$7:$H$4325,техфайл!$D$7:$D$4325,F1739,техфайл!$E$7:$E$4325,G1739,техфайл!$F$7:$F$4325,H1739,техфайл!$A$7:$A$4325,A1739)</f>
        <v>0</v>
      </c>
      <c r="K1739" s="57"/>
      <c r="L1739" s="56">
        <v>213</v>
      </c>
      <c r="M1739" s="89" t="s">
        <v>173</v>
      </c>
      <c r="N1739" s="57">
        <f>SUMIFS(техфайл!$H$7:$H$4325,техфайл!$D$7:$D$4325,F1739,техфайл!$E$7:$E$4325,G1739,техфайл!$F$7:$F$4325,H1739,техфайл!$G$7:$G$4325,L1739,техфайл!$A$7:$A$4325,A1739,техфайл!$K$7:$K$4325,M1739)</f>
        <v>0</v>
      </c>
      <c r="O1739" s="43"/>
      <c r="P1739" s="56" t="str">
        <f t="shared" si="174"/>
        <v>906070214000R3030</v>
      </c>
    </row>
    <row r="1740" spans="1:16" hidden="1" x14ac:dyDescent="0.3">
      <c r="A1740" s="82">
        <v>25710263</v>
      </c>
      <c r="B1740" s="191"/>
      <c r="C1740" s="191"/>
      <c r="D1740" s="191"/>
      <c r="E1740" s="44">
        <v>906</v>
      </c>
      <c r="F1740" s="44" t="s">
        <v>145</v>
      </c>
      <c r="G1740" s="62" t="s">
        <v>685</v>
      </c>
      <c r="H1740" s="56">
        <v>612</v>
      </c>
      <c r="I1740" s="56"/>
      <c r="J1740" s="57">
        <f>SUMIFS(техфайл!$H$7:$H$4325,техфайл!$D$7:$D$4325,F1740,техфайл!$E$7:$E$4325,G1740,техфайл!$F$7:$F$4325,H1740,техфайл!$A$7:$A$4325,A1740)</f>
        <v>0</v>
      </c>
      <c r="K1740" s="57"/>
      <c r="L1740" s="56">
        <v>221</v>
      </c>
      <c r="M1740" s="89" t="s">
        <v>131</v>
      </c>
      <c r="N1740" s="57">
        <f>SUMIFS(техфайл!$H$7:$H$4325,техфайл!$D$7:$D$4325,F1740,техфайл!$E$7:$E$4325,G1740,техфайл!$F$7:$F$4325,H1740,техфайл!$G$7:$G$4325,L1740,техфайл!$A$7:$A$4325,A1740,техфайл!$K$7:$K$4325,M1740)</f>
        <v>0</v>
      </c>
      <c r="O1740" s="43"/>
      <c r="P1740" s="56" t="str">
        <f t="shared" si="173"/>
        <v>906070214000R0500612</v>
      </c>
    </row>
    <row r="1741" spans="1:16" hidden="1" x14ac:dyDescent="0.3">
      <c r="A1741" s="82">
        <v>25710263</v>
      </c>
      <c r="B1741" s="191"/>
      <c r="C1741" s="191"/>
      <c r="D1741" s="191"/>
      <c r="E1741" s="44">
        <v>906</v>
      </c>
      <c r="F1741" s="44" t="s">
        <v>145</v>
      </c>
      <c r="G1741" s="62" t="s">
        <v>685</v>
      </c>
      <c r="H1741" s="56"/>
      <c r="I1741" s="56"/>
      <c r="J1741" s="57">
        <f>SUMIFS(техфайл!$H$7:$H$4325,техфайл!$D$7:$D$4325,F1741,техфайл!$E$7:$E$4325,G1741,техфайл!$F$7:$F$4325,H1741,техфайл!$A$7:$A$4325,A1741)</f>
        <v>0</v>
      </c>
      <c r="K1741" s="57"/>
      <c r="L1741" s="56">
        <v>223</v>
      </c>
      <c r="M1741" s="89" t="s">
        <v>132</v>
      </c>
      <c r="N1741" s="57">
        <f>SUMIFS(техфайл!$H$7:$H$4325,техфайл!$D$7:$D$4325,F1741,техфайл!$E$7:$E$4325,G1741,техфайл!$F$7:$F$4325,H1741,техфайл!$G$7:$G$4325,L1741,техфайл!$A$7:$A$4325,A1741,техфайл!$K$7:$K$4325,M1741)</f>
        <v>0</v>
      </c>
      <c r="O1741" s="43"/>
      <c r="P1741" s="56" t="str">
        <f t="shared" si="173"/>
        <v>906070214000R0500</v>
      </c>
    </row>
    <row r="1742" spans="1:16" hidden="1" x14ac:dyDescent="0.3">
      <c r="A1742" s="82">
        <v>25710263</v>
      </c>
      <c r="B1742" s="191"/>
      <c r="C1742" s="191"/>
      <c r="D1742" s="191"/>
      <c r="E1742" s="44">
        <v>906</v>
      </c>
      <c r="F1742" s="44" t="s">
        <v>145</v>
      </c>
      <c r="G1742" s="62">
        <v>1400023220</v>
      </c>
      <c r="H1742" s="56">
        <v>244</v>
      </c>
      <c r="I1742" s="56"/>
      <c r="J1742" s="57"/>
      <c r="K1742" s="57"/>
      <c r="L1742" s="56">
        <v>223</v>
      </c>
      <c r="M1742" s="89" t="s">
        <v>133</v>
      </c>
      <c r="N1742" s="57">
        <f>SUMIFS(техфайл!$H$7:$H$4325,техфайл!$D$7:$D$4325,F1742,техфайл!$E$7:$E$4325,G1742,техфайл!$F$7:$F$4325,H1742,техфайл!$G$7:$G$4325,L1742,техфайл!$A$7:$A$4325,A1742,техфайл!$K$7:$K$4325,M1742)</f>
        <v>0</v>
      </c>
      <c r="O1742" s="43"/>
      <c r="P1742" s="56" t="str">
        <f t="shared" si="173"/>
        <v>90607021400023220244</v>
      </c>
    </row>
    <row r="1743" spans="1:16" hidden="1" x14ac:dyDescent="0.3">
      <c r="A1743" s="82">
        <v>25710263</v>
      </c>
      <c r="B1743" s="191"/>
      <c r="C1743" s="191"/>
      <c r="D1743" s="191"/>
      <c r="E1743" s="44">
        <v>906</v>
      </c>
      <c r="F1743" s="44" t="s">
        <v>145</v>
      </c>
      <c r="G1743" s="62">
        <v>1400023220</v>
      </c>
      <c r="H1743" s="56">
        <v>247</v>
      </c>
      <c r="I1743" s="56"/>
      <c r="J1743" s="57"/>
      <c r="K1743" s="57"/>
      <c r="L1743" s="56">
        <v>223</v>
      </c>
      <c r="M1743" s="89" t="s">
        <v>134</v>
      </c>
      <c r="N1743" s="57">
        <f>SUMIFS(техфайл!$H$7:$H$4325,техфайл!$D$7:$D$4325,F1743,техфайл!$E$7:$E$4325,G1743,техфайл!$F$7:$F$4325,H1743,техфайл!$G$7:$G$4325,L1743,техфайл!$A$7:$A$4325,A1743,техфайл!$K$7:$K$4325,M1743)</f>
        <v>0</v>
      </c>
      <c r="O1743" s="43"/>
      <c r="P1743" s="56" t="str">
        <f t="shared" si="173"/>
        <v>90607021400023220247</v>
      </c>
    </row>
    <row r="1744" spans="1:16" hidden="1" x14ac:dyDescent="0.3">
      <c r="A1744" s="82">
        <v>25710263</v>
      </c>
      <c r="B1744" s="191"/>
      <c r="C1744" s="191"/>
      <c r="D1744" s="191"/>
      <c r="E1744" s="44">
        <v>906</v>
      </c>
      <c r="F1744" s="44" t="s">
        <v>145</v>
      </c>
      <c r="G1744" s="62">
        <v>1400023220</v>
      </c>
      <c r="H1744" s="56">
        <v>247</v>
      </c>
      <c r="I1744" s="56"/>
      <c r="J1744" s="57"/>
      <c r="K1744" s="57"/>
      <c r="L1744" s="56">
        <v>223</v>
      </c>
      <c r="M1744" s="89" t="s">
        <v>135</v>
      </c>
      <c r="N1744" s="57">
        <f>SUMIFS(техфайл!$H$7:$H$4325,техфайл!$D$7:$D$4325,F1744,техфайл!$E$7:$E$4325,G1744,техфайл!$F$7:$F$4325,H1744,техфайл!$G$7:$G$4325,L1744,техфайл!$A$7:$A$4325,A1744,техфайл!$K$7:$K$4325,M1744)</f>
        <v>0</v>
      </c>
      <c r="O1744" s="43"/>
      <c r="P1744" s="56" t="str">
        <f t="shared" si="173"/>
        <v>90607021400023220247</v>
      </c>
    </row>
    <row r="1745" spans="1:16" hidden="1" x14ac:dyDescent="0.3">
      <c r="A1745" s="82">
        <v>25710263</v>
      </c>
      <c r="B1745" s="191"/>
      <c r="C1745" s="191"/>
      <c r="D1745" s="191"/>
      <c r="E1745" s="44">
        <v>906</v>
      </c>
      <c r="F1745" s="44" t="s">
        <v>145</v>
      </c>
      <c r="G1745" s="62">
        <v>1400023220</v>
      </c>
      <c r="H1745" s="56">
        <v>244</v>
      </c>
      <c r="I1745" s="56"/>
      <c r="J1745" s="57"/>
      <c r="K1745" s="57"/>
      <c r="L1745" s="56">
        <v>225</v>
      </c>
      <c r="M1745" s="89" t="s">
        <v>131</v>
      </c>
      <c r="N1745" s="57">
        <f>SUMIFS(техфайл!$H$7:$H$4325,техфайл!$D$7:$D$4325,F1745,техфайл!$E$7:$E$4325,G1745,техфайл!$F$7:$F$4325,H1745,техфайл!$G$7:$G$4325,L1745,техфайл!$A$7:$A$4325,A1745,техфайл!$K$7:$K$4325,M1745)</f>
        <v>0</v>
      </c>
      <c r="O1745" s="43"/>
      <c r="P1745" s="56" t="str">
        <f t="shared" si="173"/>
        <v>90607021400023220244</v>
      </c>
    </row>
    <row r="1746" spans="1:16" hidden="1" x14ac:dyDescent="0.3">
      <c r="A1746" s="82">
        <v>25710263</v>
      </c>
      <c r="B1746" s="191"/>
      <c r="C1746" s="191"/>
      <c r="D1746" s="191"/>
      <c r="E1746" s="44">
        <v>906</v>
      </c>
      <c r="F1746" s="44" t="s">
        <v>145</v>
      </c>
      <c r="G1746" s="62">
        <v>1400023220</v>
      </c>
      <c r="H1746" s="56">
        <v>244</v>
      </c>
      <c r="I1746" s="56"/>
      <c r="J1746" s="57"/>
      <c r="K1746" s="57"/>
      <c r="L1746" s="56">
        <v>226</v>
      </c>
      <c r="M1746" s="89" t="s">
        <v>137</v>
      </c>
      <c r="N1746" s="57">
        <f>SUMIFS(техфайл!$H$7:$H$4325,техфайл!$D$7:$D$4325,F1746,техфайл!$E$7:$E$4325,G1746,техфайл!$F$7:$F$4325,H1746,техфайл!$G$7:$G$4325,L1746,техфайл!$A$7:$A$4325,A1746,техфайл!$K$7:$K$4325,M1746)</f>
        <v>0</v>
      </c>
      <c r="O1746" s="43"/>
      <c r="P1746" s="56" t="str">
        <f t="shared" si="173"/>
        <v>90607021400023220244</v>
      </c>
    </row>
    <row r="1747" spans="1:16" hidden="1" x14ac:dyDescent="0.3">
      <c r="A1747" s="82">
        <v>25710263</v>
      </c>
      <c r="B1747" s="191"/>
      <c r="C1747" s="191"/>
      <c r="D1747" s="191"/>
      <c r="E1747" s="44">
        <v>906</v>
      </c>
      <c r="F1747" s="44" t="s">
        <v>145</v>
      </c>
      <c r="G1747" s="62">
        <v>1400023220</v>
      </c>
      <c r="H1747" s="56">
        <v>244</v>
      </c>
      <c r="I1747" s="56"/>
      <c r="J1747" s="57"/>
      <c r="K1747" s="57"/>
      <c r="L1747" s="56">
        <v>226</v>
      </c>
      <c r="M1747" s="89" t="s">
        <v>131</v>
      </c>
      <c r="N1747" s="57">
        <f>SUMIFS(техфайл!$H$7:$H$4325,техфайл!$D$7:$D$4325,F1747,техфайл!$E$7:$E$4325,G1747,техфайл!$F$7:$F$4325,H1747,техфайл!$G$7:$G$4325,L1747,техфайл!$A$7:$A$4325,A1747,техфайл!$K$7:$K$4325,M1747)</f>
        <v>0</v>
      </c>
      <c r="O1747" s="43"/>
      <c r="P1747" s="56" t="str">
        <f t="shared" si="173"/>
        <v>90607021400023220244</v>
      </c>
    </row>
    <row r="1748" spans="1:16" hidden="1" x14ac:dyDescent="0.3">
      <c r="A1748" s="82">
        <v>25710263</v>
      </c>
      <c r="B1748" s="191"/>
      <c r="C1748" s="191"/>
      <c r="D1748" s="191"/>
      <c r="E1748" s="44">
        <v>906</v>
      </c>
      <c r="F1748" s="44" t="s">
        <v>145</v>
      </c>
      <c r="G1748" s="62">
        <v>1400023220</v>
      </c>
      <c r="H1748" s="56">
        <v>244</v>
      </c>
      <c r="I1748" s="56"/>
      <c r="J1748" s="57"/>
      <c r="K1748" s="57"/>
      <c r="L1748" s="56">
        <v>310</v>
      </c>
      <c r="M1748" s="89" t="s">
        <v>136</v>
      </c>
      <c r="N1748" s="57">
        <f>SUMIFS(техфайл!$H$7:$H$4325,техфайл!$D$7:$D$4325,F1748,техфайл!$E$7:$E$4325,G1748,техфайл!$F$7:$F$4325,H1748,техфайл!$G$7:$G$4325,L1748,техфайл!$A$7:$A$4325,A1748,техфайл!$K$7:$K$4325,M1748)</f>
        <v>0</v>
      </c>
      <c r="O1748" s="43"/>
      <c r="P1748" s="56" t="str">
        <f t="shared" si="173"/>
        <v>90607021400023220244</v>
      </c>
    </row>
    <row r="1749" spans="1:16" hidden="1" x14ac:dyDescent="0.3">
      <c r="A1749" s="82">
        <v>25710263</v>
      </c>
      <c r="B1749" s="191"/>
      <c r="C1749" s="191"/>
      <c r="D1749" s="191"/>
      <c r="E1749" s="44">
        <v>906</v>
      </c>
      <c r="F1749" s="44" t="s">
        <v>145</v>
      </c>
      <c r="G1749" s="62">
        <v>1400023220</v>
      </c>
      <c r="H1749" s="56">
        <v>244</v>
      </c>
      <c r="I1749" s="56"/>
      <c r="J1749" s="57"/>
      <c r="K1749" s="57"/>
      <c r="L1749" s="56">
        <v>342</v>
      </c>
      <c r="M1749" s="89">
        <v>2230</v>
      </c>
      <c r="N1749" s="57">
        <f>SUMIFS(техфайл!$H$7:$H$4325,техфайл!$D$7:$D$4325,F1749,техфайл!$E$7:$E$4325,G1749,техфайл!$F$7:$F$4325,H1749,техфайл!$G$7:$G$4325,L1749,техфайл!$A$7:$A$4325,A1749,техфайл!$K$7:$K$4325,M1749)</f>
        <v>0</v>
      </c>
      <c r="O1749" s="43"/>
      <c r="P1749" s="56" t="str">
        <f t="shared" ref="P1749" si="175">E1749&amp;F1749&amp;SUBSTITUTE(G1749," ","")&amp;H1749</f>
        <v>90607021400023220244</v>
      </c>
    </row>
    <row r="1750" spans="1:16" hidden="1" x14ac:dyDescent="0.3">
      <c r="A1750" s="82">
        <v>25710263</v>
      </c>
      <c r="B1750" s="191"/>
      <c r="C1750" s="191"/>
      <c r="D1750" s="191"/>
      <c r="E1750" s="44">
        <v>906</v>
      </c>
      <c r="F1750" s="44" t="s">
        <v>145</v>
      </c>
      <c r="G1750" s="62" t="s">
        <v>684</v>
      </c>
      <c r="H1750" s="56">
        <v>244</v>
      </c>
      <c r="I1750" s="56"/>
      <c r="J1750" s="57">
        <f>SUMIFS(техфайл!$H$7:$H$4325,техфайл!$D$7:$D$4325,F1750,техфайл!$E$7:$E$4325,G1750,техфайл!$F$7:$F$4325,H1750,техфайл!$A$7:$A$4325,A1750)</f>
        <v>0</v>
      </c>
      <c r="K1750" s="57"/>
      <c r="L1750" s="56">
        <v>342</v>
      </c>
      <c r="M1750" s="89">
        <v>2230</v>
      </c>
      <c r="N1750" s="57">
        <f>SUMIFS(техфайл!$H$7:$H$4325,техфайл!$D$7:$D$4325,F1750,техфайл!$E$7:$E$4325,G1750,техфайл!$F$7:$F$4325,H1750,техфайл!$G$7:$G$4325,L1750,техфайл!$A$7:$A$4325,A1750,техфайл!$K$7:$K$4325,M1750)</f>
        <v>0</v>
      </c>
      <c r="O1750" s="43"/>
      <c r="P1750" s="56" t="str">
        <f t="shared" si="173"/>
        <v>906070214000R3040244</v>
      </c>
    </row>
    <row r="1751" spans="1:16" hidden="1" x14ac:dyDescent="0.3">
      <c r="A1751" s="82">
        <v>25710263</v>
      </c>
      <c r="B1751" s="191"/>
      <c r="C1751" s="191"/>
      <c r="D1751" s="191"/>
      <c r="E1751" s="44">
        <v>906</v>
      </c>
      <c r="F1751" s="44" t="s">
        <v>145</v>
      </c>
      <c r="G1751" s="62">
        <v>1400023220</v>
      </c>
      <c r="H1751" s="56">
        <v>244</v>
      </c>
      <c r="I1751" s="56"/>
      <c r="J1751" s="57"/>
      <c r="K1751" s="57"/>
      <c r="L1751" s="56">
        <v>344</v>
      </c>
      <c r="M1751" s="89" t="s">
        <v>136</v>
      </c>
      <c r="N1751" s="57">
        <f>SUMIFS(техфайл!$H$7:$H$4325,техфайл!$D$7:$D$4325,F1751,техфайл!$E$7:$E$4325,G1751,техфайл!$F$7:$F$4325,H1751,техфайл!$G$7:$G$4325,L1751,техфайл!$A$7:$A$4325,A1751,техфайл!$K$7:$K$4325,M1751)</f>
        <v>0</v>
      </c>
      <c r="O1751" s="43"/>
      <c r="P1751" s="56" t="str">
        <f t="shared" si="173"/>
        <v>90607021400023220244</v>
      </c>
    </row>
    <row r="1752" spans="1:16" hidden="1" x14ac:dyDescent="0.3">
      <c r="A1752" s="82">
        <v>25710263</v>
      </c>
      <c r="B1752" s="191"/>
      <c r="C1752" s="191"/>
      <c r="D1752" s="191"/>
      <c r="E1752" s="44">
        <v>906</v>
      </c>
      <c r="F1752" s="44" t="s">
        <v>145</v>
      </c>
      <c r="G1752" s="62">
        <v>1400023220</v>
      </c>
      <c r="H1752" s="56">
        <v>244</v>
      </c>
      <c r="I1752" s="56"/>
      <c r="J1752" s="57"/>
      <c r="K1752" s="57"/>
      <c r="L1752" s="56">
        <v>346</v>
      </c>
      <c r="M1752" s="89" t="s">
        <v>136</v>
      </c>
      <c r="N1752" s="57">
        <f>SUMIFS(техфайл!$H$7:$H$4325,техфайл!$D$7:$D$4325,F1752,техфайл!$E$7:$E$4325,G1752,техфайл!$F$7:$F$4325,H1752,техфайл!$G$7:$G$4325,L1752,техфайл!$A$7:$A$4325,A1752,техфайл!$K$7:$K$4325,M1752)</f>
        <v>0</v>
      </c>
      <c r="O1752" s="43"/>
      <c r="P1752" s="56" t="str">
        <f t="shared" si="173"/>
        <v>90607021400023220244</v>
      </c>
    </row>
    <row r="1753" spans="1:16" hidden="1" x14ac:dyDescent="0.3">
      <c r="A1753" s="82">
        <v>25710263</v>
      </c>
      <c r="B1753" s="191"/>
      <c r="C1753" s="191"/>
      <c r="D1753" s="191"/>
      <c r="E1753" s="44">
        <v>906</v>
      </c>
      <c r="F1753" s="44" t="s">
        <v>145</v>
      </c>
      <c r="G1753" s="62">
        <v>1400023220</v>
      </c>
      <c r="H1753" s="56">
        <v>851</v>
      </c>
      <c r="I1753" s="56"/>
      <c r="J1753" s="57">
        <f>SUMIFS(техфайл!$H$7:$H$4325,техфайл!$D$7:$D$4325,F1753,техфайл!$E$7:$E$4325,G1753,техфайл!$F$7:$F$4325,H1753,техфайл!$A$7:$A$4325,A1753)</f>
        <v>0</v>
      </c>
      <c r="K1753" s="57"/>
      <c r="L1753" s="56">
        <v>291</v>
      </c>
      <c r="M1753" s="89" t="s">
        <v>138</v>
      </c>
      <c r="N1753" s="57">
        <f>SUMIFS(техфайл!$H$7:$H$4325,техфайл!$D$7:$D$4325,F1753,техфайл!$E$7:$E$4325,G1753,техфайл!$F$7:$F$4325,H1753,техфайл!$G$7:$G$4325,L1753,техфайл!$A$7:$A$4325,A1753,техфайл!$K$7:$K$4325,M1753)</f>
        <v>0</v>
      </c>
      <c r="O1753" s="43"/>
      <c r="P1753" s="56" t="str">
        <f t="shared" si="173"/>
        <v>90607021400023220851</v>
      </c>
    </row>
    <row r="1754" spans="1:16" hidden="1" x14ac:dyDescent="0.3">
      <c r="A1754" s="82">
        <v>25710263</v>
      </c>
      <c r="B1754" s="191"/>
      <c r="C1754" s="191"/>
      <c r="D1754" s="191"/>
      <c r="E1754" s="44">
        <v>906</v>
      </c>
      <c r="F1754" s="44" t="s">
        <v>174</v>
      </c>
      <c r="G1754" s="62">
        <v>1400005000</v>
      </c>
      <c r="H1754" s="56">
        <v>112</v>
      </c>
      <c r="I1754" s="56"/>
      <c r="J1754" s="57">
        <f>SUMIFS(техфайл!$H$7:$H$4325,техфайл!$D$7:$D$4325,F1754,техфайл!$E$7:$E$4325,G1754,техфайл!$F$7:$F$4325,H1754,техфайл!$A$7:$A$4325,A1754)</f>
        <v>0</v>
      </c>
      <c r="K1754" s="57"/>
      <c r="L1754" s="56">
        <v>212</v>
      </c>
      <c r="M1754" s="89" t="s">
        <v>175</v>
      </c>
      <c r="N1754" s="57">
        <f>SUMIFS(техфайл!$H$7:$H$4325,техфайл!$D$7:$D$4325,F1754,техфайл!$E$7:$E$4325,G1754,техфайл!$F$7:$F$4325,H1754,техфайл!$G$7:$G$4325,L1754,техфайл!$A$7:$A$4325,A1754,техфайл!$K$7:$K$4325,M1754)</f>
        <v>0</v>
      </c>
      <c r="O1754" s="43"/>
      <c r="P1754" s="56" t="str">
        <f t="shared" si="173"/>
        <v>90607051400005000112</v>
      </c>
    </row>
    <row r="1755" spans="1:16" hidden="1" x14ac:dyDescent="0.3">
      <c r="A1755" s="82">
        <v>25710263</v>
      </c>
      <c r="B1755" s="192"/>
      <c r="C1755" s="192"/>
      <c r="D1755" s="192"/>
      <c r="E1755" s="44">
        <v>906</v>
      </c>
      <c r="F1755" s="44" t="s">
        <v>174</v>
      </c>
      <c r="G1755" s="62">
        <v>1400005000</v>
      </c>
      <c r="H1755" s="56">
        <v>244</v>
      </c>
      <c r="I1755" s="56"/>
      <c r="J1755" s="57">
        <f>SUMIFS(техфайл!$H$7:$H$4325,техфайл!$D$7:$D$4325,F1755,техфайл!$E$7:$E$4325,G1755,техфайл!$F$7:$F$4325,H1755,техфайл!$A$7:$A$4325,A1755)</f>
        <v>0</v>
      </c>
      <c r="K1755" s="57"/>
      <c r="L1755" s="56">
        <v>226</v>
      </c>
      <c r="M1755" s="89" t="s">
        <v>175</v>
      </c>
      <c r="N1755" s="57">
        <f>SUMIFS(техфайл!$H$7:$H$4325,техфайл!$D$7:$D$4325,F1755,техфайл!$E$7:$E$4325,G1755,техфайл!$F$7:$F$4325,H1755,техфайл!$G$7:$G$4325,L1755,техфайл!$A$7:$A$4325,A1755,техфайл!$K$7:$K$4325,M1755)</f>
        <v>0</v>
      </c>
      <c r="O1755" s="43"/>
      <c r="P1755" s="56" t="str">
        <f t="shared" si="173"/>
        <v>90607051400005000244</v>
      </c>
    </row>
    <row r="1756" spans="1:16" ht="18.75" customHeight="1" x14ac:dyDescent="0.3">
      <c r="A1756" s="82">
        <v>25710725</v>
      </c>
      <c r="B1756" s="190" t="s">
        <v>673</v>
      </c>
      <c r="C1756" s="190">
        <v>695</v>
      </c>
      <c r="D1756" s="190" t="str">
        <f>VLOOKUP($A1756, Учреждения!$B$4:$F$292, 3, FALSE)</f>
        <v xml:space="preserve"> ГБОУ "ШКОЛА № 68 Г.О. ГОРЛОВКА"</v>
      </c>
      <c r="E1756" s="81" t="s">
        <v>140</v>
      </c>
      <c r="F1756" s="81" t="s">
        <v>140</v>
      </c>
      <c r="G1756" s="81" t="s">
        <v>140</v>
      </c>
      <c r="H1756" s="81" t="s">
        <v>140</v>
      </c>
      <c r="I1756" s="81" t="s">
        <v>140</v>
      </c>
      <c r="J1756" s="81" t="s">
        <v>140</v>
      </c>
      <c r="K1756" s="80">
        <f>SUM(J1757:J1776)</f>
        <v>59600</v>
      </c>
      <c r="L1756" s="56"/>
      <c r="M1756" s="89"/>
      <c r="N1756" s="57"/>
      <c r="O1756" s="43"/>
      <c r="P1756" s="85"/>
    </row>
    <row r="1757" spans="1:16" ht="18.75" hidden="1" customHeight="1" x14ac:dyDescent="0.3">
      <c r="A1757" s="82">
        <v>25710725</v>
      </c>
      <c r="B1757" s="191"/>
      <c r="C1757" s="191"/>
      <c r="D1757" s="191"/>
      <c r="E1757" s="44">
        <v>906</v>
      </c>
      <c r="F1757" s="44" t="s">
        <v>145</v>
      </c>
      <c r="G1757" s="62">
        <v>1400023220</v>
      </c>
      <c r="H1757" s="56">
        <v>612</v>
      </c>
      <c r="I1757" s="56"/>
      <c r="J1757" s="57">
        <f>SUMIFS(техфайл!$H$7:$H$4325,техфайл!$D$7:$D$4325,F1757,техфайл!$E$7:$E$4325,G1757,техфайл!$F$7:$F$4325,H1757,техфайл!$A$7:$A$4325,A1757)</f>
        <v>0</v>
      </c>
      <c r="K1757" s="57"/>
      <c r="L1757" s="56">
        <v>211</v>
      </c>
      <c r="M1757" s="89" t="s">
        <v>172</v>
      </c>
      <c r="N1757" s="57">
        <f>SUMIFS(техфайл!$H$7:$H$4325,техфайл!$D$7:$D$4325,F1757,техфайл!$E$7:$E$4325,G1757,техфайл!$F$7:$F$4325,H1757,техфайл!$G$7:$G$4325,L1757,техфайл!$A$7:$A$4325,A1757,техфайл!$K$7:$K$4325,M1757)+SUMIFS(техфайл!$H$7:$H$4325,техфайл!$D$7:$D$4325,F1757,техфайл!$E$7:$E$4325,G1757,техфайл!$F$7:$F$4325,H1757,техфайл!$G$7:$G$4325,266,техфайл!$A$7:$A$4325,A1757,техфайл!$K$7:$K$4325,M1757)</f>
        <v>0</v>
      </c>
      <c r="O1757" s="43"/>
      <c r="P1757" s="56" t="str">
        <f t="shared" ref="P1757:P1776" si="176">E1757&amp;F1757&amp;SUBSTITUTE(G1757," ","")&amp;H1757</f>
        <v>90607021400023220612</v>
      </c>
    </row>
    <row r="1758" spans="1:16" x14ac:dyDescent="0.3">
      <c r="A1758" s="82">
        <v>25710725</v>
      </c>
      <c r="B1758" s="191"/>
      <c r="C1758" s="191"/>
      <c r="D1758" s="191"/>
      <c r="E1758" s="44">
        <v>906</v>
      </c>
      <c r="F1758" s="44" t="s">
        <v>145</v>
      </c>
      <c r="G1758" s="62" t="s">
        <v>684</v>
      </c>
      <c r="H1758" s="56">
        <v>612</v>
      </c>
      <c r="I1758" s="56"/>
      <c r="J1758" s="57">
        <f>SUMIFS(техфайл!$H$7:$H$4325,техфайл!$D$7:$D$4325,F1758,техфайл!$E$7:$E$4325,G1758,техфайл!$F$7:$F$4325,H1758,техфайл!$A$7:$A$4325,A1758)</f>
        <v>59600</v>
      </c>
      <c r="K1758" s="57"/>
      <c r="L1758" s="56">
        <v>213</v>
      </c>
      <c r="M1758" s="89" t="s">
        <v>173</v>
      </c>
      <c r="N1758" s="57">
        <f>SUMIFS(техфайл!$H$7:$H$4325,техфайл!$D$7:$D$4325,F1758,техфайл!$E$7:$E$4325,G1758,техфайл!$F$7:$F$4325,H1758,техфайл!$G$7:$G$4325,L1758,техфайл!$A$7:$A$4325,A1758,техфайл!$K$7:$K$4325,M1758)</f>
        <v>0</v>
      </c>
      <c r="O1758" s="43"/>
      <c r="P1758" s="56" t="str">
        <f t="shared" si="176"/>
        <v>906070214000R3040612</v>
      </c>
    </row>
    <row r="1759" spans="1:16" ht="18.75" hidden="1" customHeight="1" x14ac:dyDescent="0.3">
      <c r="A1759" s="82">
        <v>25710725</v>
      </c>
      <c r="B1759" s="191"/>
      <c r="C1759" s="191"/>
      <c r="D1759" s="191"/>
      <c r="E1759" s="44">
        <v>906</v>
      </c>
      <c r="F1759" s="44" t="s">
        <v>145</v>
      </c>
      <c r="G1759" s="62" t="s">
        <v>683</v>
      </c>
      <c r="H1759" s="56">
        <v>612</v>
      </c>
      <c r="I1759" s="56"/>
      <c r="J1759" s="57">
        <f>SUMIFS(техфайл!$H$7:$H$4325,техфайл!$D$7:$D$4325,F1759,техфайл!$E$7:$E$4325,G1759,техфайл!$F$7:$F$4325,H1759,техфайл!$A$7:$A$4325,A1759)</f>
        <v>0</v>
      </c>
      <c r="K1759" s="57"/>
      <c r="L1759" s="56">
        <v>211</v>
      </c>
      <c r="M1759" s="89" t="s">
        <v>172</v>
      </c>
      <c r="N1759" s="57">
        <f>SUMIFS(техфайл!$H$7:$H$4325,техфайл!$D$7:$D$4325,F1759,техфайл!$E$7:$E$4325,G1759,техфайл!$F$7:$F$4325,H1759,техфайл!$G$7:$G$4325,L1759,техфайл!$A$7:$A$4325,A1759,техфайл!$K$7:$K$4325,M1759)+SUMIFS(техфайл!$H$7:$H$4325,техфайл!$D$7:$D$4325,F1759,техфайл!$E$7:$E$4325,G1759,техфайл!$F$7:$F$4325,H1759,техфайл!$G$7:$G$4325,266,техфайл!$A$7:$A$4325,A1759,техфайл!$K$7:$K$4325,M1759)</f>
        <v>0</v>
      </c>
      <c r="O1759" s="43"/>
      <c r="P1759" s="56" t="str">
        <f t="shared" ref="P1759:P1760" si="177">E1759&amp;F1759&amp;SUBSTITUTE(G1759," ","")&amp;H1759</f>
        <v>906070214000R3030612</v>
      </c>
    </row>
    <row r="1760" spans="1:16" hidden="1" x14ac:dyDescent="0.3">
      <c r="A1760" s="82">
        <v>25710725</v>
      </c>
      <c r="B1760" s="191"/>
      <c r="C1760" s="191"/>
      <c r="D1760" s="191"/>
      <c r="E1760" s="44">
        <v>906</v>
      </c>
      <c r="F1760" s="44" t="s">
        <v>145</v>
      </c>
      <c r="G1760" s="62" t="s">
        <v>683</v>
      </c>
      <c r="H1760" s="56"/>
      <c r="I1760" s="56"/>
      <c r="J1760" s="57">
        <f>SUMIFS(техфайл!$H$7:$H$4325,техфайл!$D$7:$D$4325,F1760,техфайл!$E$7:$E$4325,G1760,техфайл!$F$7:$F$4325,H1760,техфайл!$A$7:$A$4325,A1760)</f>
        <v>0</v>
      </c>
      <c r="K1760" s="57"/>
      <c r="L1760" s="56">
        <v>213</v>
      </c>
      <c r="M1760" s="89" t="s">
        <v>173</v>
      </c>
      <c r="N1760" s="57">
        <f>SUMIFS(техфайл!$H$7:$H$4325,техфайл!$D$7:$D$4325,F1760,техфайл!$E$7:$E$4325,G1760,техфайл!$F$7:$F$4325,H1760,техфайл!$G$7:$G$4325,L1760,техфайл!$A$7:$A$4325,A1760,техфайл!$K$7:$K$4325,M1760)</f>
        <v>0</v>
      </c>
      <c r="O1760" s="43"/>
      <c r="P1760" s="56" t="str">
        <f t="shared" si="177"/>
        <v>906070214000R3030</v>
      </c>
    </row>
    <row r="1761" spans="1:16" hidden="1" x14ac:dyDescent="0.3">
      <c r="A1761" s="82">
        <v>25710725</v>
      </c>
      <c r="B1761" s="191"/>
      <c r="C1761" s="191"/>
      <c r="D1761" s="191"/>
      <c r="E1761" s="44">
        <v>906</v>
      </c>
      <c r="F1761" s="44" t="s">
        <v>145</v>
      </c>
      <c r="G1761" s="62" t="s">
        <v>685</v>
      </c>
      <c r="H1761" s="56">
        <v>612</v>
      </c>
      <c r="I1761" s="56"/>
      <c r="J1761" s="57">
        <f>SUMIFS(техфайл!$H$7:$H$4325,техфайл!$D$7:$D$4325,F1761,техфайл!$E$7:$E$4325,G1761,техфайл!$F$7:$F$4325,H1761,техфайл!$A$7:$A$4325,A1761)</f>
        <v>0</v>
      </c>
      <c r="K1761" s="57"/>
      <c r="L1761" s="56">
        <v>221</v>
      </c>
      <c r="M1761" s="89" t="s">
        <v>131</v>
      </c>
      <c r="N1761" s="57">
        <f>SUMIFS(техфайл!$H$7:$H$4325,техфайл!$D$7:$D$4325,F1761,техфайл!$E$7:$E$4325,G1761,техфайл!$F$7:$F$4325,H1761,техфайл!$G$7:$G$4325,L1761,техфайл!$A$7:$A$4325,A1761,техфайл!$K$7:$K$4325,M1761)</f>
        <v>0</v>
      </c>
      <c r="O1761" s="43"/>
      <c r="P1761" s="56" t="str">
        <f t="shared" si="176"/>
        <v>906070214000R0500612</v>
      </c>
    </row>
    <row r="1762" spans="1:16" hidden="1" x14ac:dyDescent="0.3">
      <c r="A1762" s="82">
        <v>25710725</v>
      </c>
      <c r="B1762" s="191"/>
      <c r="C1762" s="191"/>
      <c r="D1762" s="191"/>
      <c r="E1762" s="44">
        <v>906</v>
      </c>
      <c r="F1762" s="44" t="s">
        <v>145</v>
      </c>
      <c r="G1762" s="62" t="s">
        <v>685</v>
      </c>
      <c r="H1762" s="56"/>
      <c r="I1762" s="56"/>
      <c r="J1762" s="57">
        <f>SUMIFS(техфайл!$H$7:$H$4325,техфайл!$D$7:$D$4325,F1762,техфайл!$E$7:$E$4325,G1762,техфайл!$F$7:$F$4325,H1762,техфайл!$A$7:$A$4325,A1762)</f>
        <v>0</v>
      </c>
      <c r="K1762" s="57"/>
      <c r="L1762" s="56">
        <v>223</v>
      </c>
      <c r="M1762" s="89" t="s">
        <v>132</v>
      </c>
      <c r="N1762" s="57">
        <f>SUMIFS(техфайл!$H$7:$H$4325,техфайл!$D$7:$D$4325,F1762,техфайл!$E$7:$E$4325,G1762,техфайл!$F$7:$F$4325,H1762,техфайл!$G$7:$G$4325,L1762,техфайл!$A$7:$A$4325,A1762,техфайл!$K$7:$K$4325,M1762)</f>
        <v>0</v>
      </c>
      <c r="O1762" s="43"/>
      <c r="P1762" s="56" t="str">
        <f t="shared" si="176"/>
        <v>906070214000R0500</v>
      </c>
    </row>
    <row r="1763" spans="1:16" hidden="1" x14ac:dyDescent="0.3">
      <c r="A1763" s="82">
        <v>25710725</v>
      </c>
      <c r="B1763" s="191"/>
      <c r="C1763" s="191"/>
      <c r="D1763" s="191"/>
      <c r="E1763" s="44">
        <v>906</v>
      </c>
      <c r="F1763" s="44" t="s">
        <v>145</v>
      </c>
      <c r="G1763" s="62">
        <v>1400023220</v>
      </c>
      <c r="H1763" s="56">
        <v>244</v>
      </c>
      <c r="I1763" s="56"/>
      <c r="J1763" s="57"/>
      <c r="K1763" s="57"/>
      <c r="L1763" s="56">
        <v>223</v>
      </c>
      <c r="M1763" s="89" t="s">
        <v>133</v>
      </c>
      <c r="N1763" s="57">
        <f>SUMIFS(техфайл!$H$7:$H$4325,техфайл!$D$7:$D$4325,F1763,техфайл!$E$7:$E$4325,G1763,техфайл!$F$7:$F$4325,H1763,техфайл!$G$7:$G$4325,L1763,техфайл!$A$7:$A$4325,A1763,техфайл!$K$7:$K$4325,M1763)</f>
        <v>0</v>
      </c>
      <c r="O1763" s="43"/>
      <c r="P1763" s="56" t="str">
        <f t="shared" si="176"/>
        <v>90607021400023220244</v>
      </c>
    </row>
    <row r="1764" spans="1:16" hidden="1" x14ac:dyDescent="0.3">
      <c r="A1764" s="82">
        <v>25710725</v>
      </c>
      <c r="B1764" s="191"/>
      <c r="C1764" s="191"/>
      <c r="D1764" s="191"/>
      <c r="E1764" s="44">
        <v>906</v>
      </c>
      <c r="F1764" s="44" t="s">
        <v>145</v>
      </c>
      <c r="G1764" s="62">
        <v>1400023220</v>
      </c>
      <c r="H1764" s="56">
        <v>247</v>
      </c>
      <c r="I1764" s="56"/>
      <c r="J1764" s="57"/>
      <c r="K1764" s="57"/>
      <c r="L1764" s="56">
        <v>223</v>
      </c>
      <c r="M1764" s="89" t="s">
        <v>134</v>
      </c>
      <c r="N1764" s="57">
        <f>SUMIFS(техфайл!$H$7:$H$4325,техфайл!$D$7:$D$4325,F1764,техфайл!$E$7:$E$4325,G1764,техфайл!$F$7:$F$4325,H1764,техфайл!$G$7:$G$4325,L1764,техфайл!$A$7:$A$4325,A1764,техфайл!$K$7:$K$4325,M1764)</f>
        <v>0</v>
      </c>
      <c r="O1764" s="43"/>
      <c r="P1764" s="56" t="str">
        <f t="shared" si="176"/>
        <v>90607021400023220247</v>
      </c>
    </row>
    <row r="1765" spans="1:16" hidden="1" x14ac:dyDescent="0.3">
      <c r="A1765" s="82">
        <v>25710725</v>
      </c>
      <c r="B1765" s="191"/>
      <c r="C1765" s="191"/>
      <c r="D1765" s="191"/>
      <c r="E1765" s="44">
        <v>906</v>
      </c>
      <c r="F1765" s="44" t="s">
        <v>145</v>
      </c>
      <c r="G1765" s="62">
        <v>1400023220</v>
      </c>
      <c r="H1765" s="56">
        <v>247</v>
      </c>
      <c r="I1765" s="56"/>
      <c r="J1765" s="57"/>
      <c r="K1765" s="57"/>
      <c r="L1765" s="56">
        <v>223</v>
      </c>
      <c r="M1765" s="89" t="s">
        <v>135</v>
      </c>
      <c r="N1765" s="57">
        <f>SUMIFS(техфайл!$H$7:$H$4325,техфайл!$D$7:$D$4325,F1765,техфайл!$E$7:$E$4325,G1765,техфайл!$F$7:$F$4325,H1765,техфайл!$G$7:$G$4325,L1765,техфайл!$A$7:$A$4325,A1765,техфайл!$K$7:$K$4325,M1765)</f>
        <v>0</v>
      </c>
      <c r="O1765" s="43"/>
      <c r="P1765" s="56" t="str">
        <f t="shared" si="176"/>
        <v>90607021400023220247</v>
      </c>
    </row>
    <row r="1766" spans="1:16" hidden="1" x14ac:dyDescent="0.3">
      <c r="A1766" s="82">
        <v>25710725</v>
      </c>
      <c r="B1766" s="191"/>
      <c r="C1766" s="191"/>
      <c r="D1766" s="191"/>
      <c r="E1766" s="44">
        <v>906</v>
      </c>
      <c r="F1766" s="44" t="s">
        <v>145</v>
      </c>
      <c r="G1766" s="62">
        <v>1400023220</v>
      </c>
      <c r="H1766" s="56">
        <v>244</v>
      </c>
      <c r="I1766" s="56"/>
      <c r="J1766" s="57"/>
      <c r="K1766" s="57"/>
      <c r="L1766" s="56">
        <v>225</v>
      </c>
      <c r="M1766" s="89" t="s">
        <v>131</v>
      </c>
      <c r="N1766" s="57">
        <f>SUMIFS(техфайл!$H$7:$H$4325,техфайл!$D$7:$D$4325,F1766,техфайл!$E$7:$E$4325,G1766,техфайл!$F$7:$F$4325,H1766,техфайл!$G$7:$G$4325,L1766,техфайл!$A$7:$A$4325,A1766,техфайл!$K$7:$K$4325,M1766)</f>
        <v>0</v>
      </c>
      <c r="O1766" s="43"/>
      <c r="P1766" s="56" t="str">
        <f t="shared" si="176"/>
        <v>90607021400023220244</v>
      </c>
    </row>
    <row r="1767" spans="1:16" hidden="1" x14ac:dyDescent="0.3">
      <c r="A1767" s="82">
        <v>25710725</v>
      </c>
      <c r="B1767" s="191"/>
      <c r="C1767" s="191"/>
      <c r="D1767" s="191"/>
      <c r="E1767" s="44">
        <v>906</v>
      </c>
      <c r="F1767" s="44" t="s">
        <v>145</v>
      </c>
      <c r="G1767" s="62">
        <v>1400023220</v>
      </c>
      <c r="H1767" s="56">
        <v>244</v>
      </c>
      <c r="I1767" s="56"/>
      <c r="J1767" s="57"/>
      <c r="K1767" s="57"/>
      <c r="L1767" s="56">
        <v>226</v>
      </c>
      <c r="M1767" s="89" t="s">
        <v>137</v>
      </c>
      <c r="N1767" s="57">
        <f>SUMIFS(техфайл!$H$7:$H$4325,техфайл!$D$7:$D$4325,F1767,техфайл!$E$7:$E$4325,G1767,техфайл!$F$7:$F$4325,H1767,техфайл!$G$7:$G$4325,L1767,техфайл!$A$7:$A$4325,A1767,техфайл!$K$7:$K$4325,M1767)</f>
        <v>0</v>
      </c>
      <c r="O1767" s="43"/>
      <c r="P1767" s="56" t="str">
        <f t="shared" si="176"/>
        <v>90607021400023220244</v>
      </c>
    </row>
    <row r="1768" spans="1:16" hidden="1" x14ac:dyDescent="0.3">
      <c r="A1768" s="82">
        <v>25710725</v>
      </c>
      <c r="B1768" s="191"/>
      <c r="C1768" s="191"/>
      <c r="D1768" s="191"/>
      <c r="E1768" s="44">
        <v>906</v>
      </c>
      <c r="F1768" s="44" t="s">
        <v>145</v>
      </c>
      <c r="G1768" s="62">
        <v>1400023220</v>
      </c>
      <c r="H1768" s="56">
        <v>244</v>
      </c>
      <c r="I1768" s="56"/>
      <c r="J1768" s="57"/>
      <c r="K1768" s="57"/>
      <c r="L1768" s="56">
        <v>226</v>
      </c>
      <c r="M1768" s="89" t="s">
        <v>131</v>
      </c>
      <c r="N1768" s="57">
        <f>SUMIFS(техфайл!$H$7:$H$4325,техфайл!$D$7:$D$4325,F1768,техфайл!$E$7:$E$4325,G1768,техфайл!$F$7:$F$4325,H1768,техфайл!$G$7:$G$4325,L1768,техфайл!$A$7:$A$4325,A1768,техфайл!$K$7:$K$4325,M1768)</f>
        <v>0</v>
      </c>
      <c r="O1768" s="43"/>
      <c r="P1768" s="56" t="str">
        <f t="shared" si="176"/>
        <v>90607021400023220244</v>
      </c>
    </row>
    <row r="1769" spans="1:16" hidden="1" x14ac:dyDescent="0.3">
      <c r="A1769" s="82">
        <v>25710725</v>
      </c>
      <c r="B1769" s="191"/>
      <c r="C1769" s="191"/>
      <c r="D1769" s="191"/>
      <c r="E1769" s="44">
        <v>906</v>
      </c>
      <c r="F1769" s="44" t="s">
        <v>145</v>
      </c>
      <c r="G1769" s="62">
        <v>1400023220</v>
      </c>
      <c r="H1769" s="56">
        <v>244</v>
      </c>
      <c r="I1769" s="56"/>
      <c r="J1769" s="57"/>
      <c r="K1769" s="57"/>
      <c r="L1769" s="56">
        <v>310</v>
      </c>
      <c r="M1769" s="89" t="s">
        <v>136</v>
      </c>
      <c r="N1769" s="57">
        <f>SUMIFS(техфайл!$H$7:$H$4325,техфайл!$D$7:$D$4325,F1769,техфайл!$E$7:$E$4325,G1769,техфайл!$F$7:$F$4325,H1769,техфайл!$G$7:$G$4325,L1769,техфайл!$A$7:$A$4325,A1769,техфайл!$K$7:$K$4325,M1769)</f>
        <v>0</v>
      </c>
      <c r="O1769" s="43"/>
      <c r="P1769" s="56" t="str">
        <f t="shared" si="176"/>
        <v>90607021400023220244</v>
      </c>
    </row>
    <row r="1770" spans="1:16" hidden="1" x14ac:dyDescent="0.3">
      <c r="A1770" s="82">
        <v>25710725</v>
      </c>
      <c r="B1770" s="191"/>
      <c r="C1770" s="191"/>
      <c r="D1770" s="191"/>
      <c r="E1770" s="44">
        <v>906</v>
      </c>
      <c r="F1770" s="44" t="s">
        <v>145</v>
      </c>
      <c r="G1770" s="62">
        <v>1400023220</v>
      </c>
      <c r="H1770" s="56">
        <v>244</v>
      </c>
      <c r="I1770" s="56"/>
      <c r="J1770" s="57"/>
      <c r="K1770" s="57"/>
      <c r="L1770" s="56">
        <v>342</v>
      </c>
      <c r="M1770" s="89">
        <v>2230</v>
      </c>
      <c r="N1770" s="57">
        <f>SUMIFS(техфайл!$H$7:$H$4325,техфайл!$D$7:$D$4325,F1770,техфайл!$E$7:$E$4325,G1770,техфайл!$F$7:$F$4325,H1770,техфайл!$G$7:$G$4325,L1770,техфайл!$A$7:$A$4325,A1770,техфайл!$K$7:$K$4325,M1770)</f>
        <v>0</v>
      </c>
      <c r="O1770" s="43"/>
      <c r="P1770" s="56" t="str">
        <f t="shared" ref="P1770" si="178">E1770&amp;F1770&amp;SUBSTITUTE(G1770," ","")&amp;H1770</f>
        <v>90607021400023220244</v>
      </c>
    </row>
    <row r="1771" spans="1:16" hidden="1" x14ac:dyDescent="0.3">
      <c r="A1771" s="82">
        <v>25710725</v>
      </c>
      <c r="B1771" s="191"/>
      <c r="C1771" s="191"/>
      <c r="D1771" s="191"/>
      <c r="E1771" s="44">
        <v>906</v>
      </c>
      <c r="F1771" s="44" t="s">
        <v>145</v>
      </c>
      <c r="G1771" s="62" t="s">
        <v>684</v>
      </c>
      <c r="H1771" s="56">
        <v>244</v>
      </c>
      <c r="I1771" s="56"/>
      <c r="J1771" s="57">
        <f>SUMIFS(техфайл!$H$7:$H$4325,техфайл!$D$7:$D$4325,F1771,техфайл!$E$7:$E$4325,G1771,техфайл!$F$7:$F$4325,H1771,техфайл!$A$7:$A$4325,A1771)</f>
        <v>0</v>
      </c>
      <c r="K1771" s="57"/>
      <c r="L1771" s="56">
        <v>342</v>
      </c>
      <c r="M1771" s="89">
        <v>2230</v>
      </c>
      <c r="N1771" s="57">
        <f>SUMIFS(техфайл!$H$7:$H$4325,техфайл!$D$7:$D$4325,F1771,техфайл!$E$7:$E$4325,G1771,техфайл!$F$7:$F$4325,H1771,техфайл!$G$7:$G$4325,L1771,техфайл!$A$7:$A$4325,A1771,техфайл!$K$7:$K$4325,M1771)</f>
        <v>0</v>
      </c>
      <c r="O1771" s="43"/>
      <c r="P1771" s="56" t="str">
        <f t="shared" si="176"/>
        <v>906070214000R3040244</v>
      </c>
    </row>
    <row r="1772" spans="1:16" hidden="1" x14ac:dyDescent="0.3">
      <c r="A1772" s="82">
        <v>25710725</v>
      </c>
      <c r="B1772" s="191"/>
      <c r="C1772" s="191"/>
      <c r="D1772" s="191"/>
      <c r="E1772" s="44">
        <v>906</v>
      </c>
      <c r="F1772" s="44" t="s">
        <v>145</v>
      </c>
      <c r="G1772" s="62">
        <v>1400023220</v>
      </c>
      <c r="H1772" s="56">
        <v>244</v>
      </c>
      <c r="I1772" s="56"/>
      <c r="J1772" s="57"/>
      <c r="K1772" s="57"/>
      <c r="L1772" s="56">
        <v>344</v>
      </c>
      <c r="M1772" s="89" t="s">
        <v>136</v>
      </c>
      <c r="N1772" s="57">
        <f>SUMIFS(техфайл!$H$7:$H$4325,техфайл!$D$7:$D$4325,F1772,техфайл!$E$7:$E$4325,G1772,техфайл!$F$7:$F$4325,H1772,техфайл!$G$7:$G$4325,L1772,техфайл!$A$7:$A$4325,A1772,техфайл!$K$7:$K$4325,M1772)</f>
        <v>0</v>
      </c>
      <c r="O1772" s="43"/>
      <c r="P1772" s="56" t="str">
        <f t="shared" si="176"/>
        <v>90607021400023220244</v>
      </c>
    </row>
    <row r="1773" spans="1:16" hidden="1" x14ac:dyDescent="0.3">
      <c r="A1773" s="82">
        <v>25710725</v>
      </c>
      <c r="B1773" s="191"/>
      <c r="C1773" s="191"/>
      <c r="D1773" s="191"/>
      <c r="E1773" s="44">
        <v>906</v>
      </c>
      <c r="F1773" s="44" t="s">
        <v>145</v>
      </c>
      <c r="G1773" s="62">
        <v>1400023220</v>
      </c>
      <c r="H1773" s="56">
        <v>244</v>
      </c>
      <c r="I1773" s="56"/>
      <c r="J1773" s="57"/>
      <c r="K1773" s="57"/>
      <c r="L1773" s="56">
        <v>346</v>
      </c>
      <c r="M1773" s="89" t="s">
        <v>136</v>
      </c>
      <c r="N1773" s="57">
        <f>SUMIFS(техфайл!$H$7:$H$4325,техфайл!$D$7:$D$4325,F1773,техфайл!$E$7:$E$4325,G1773,техфайл!$F$7:$F$4325,H1773,техфайл!$G$7:$G$4325,L1773,техфайл!$A$7:$A$4325,A1773,техфайл!$K$7:$K$4325,M1773)</f>
        <v>0</v>
      </c>
      <c r="O1773" s="43"/>
      <c r="P1773" s="56" t="str">
        <f t="shared" si="176"/>
        <v>90607021400023220244</v>
      </c>
    </row>
    <row r="1774" spans="1:16" hidden="1" x14ac:dyDescent="0.3">
      <c r="A1774" s="82">
        <v>25710725</v>
      </c>
      <c r="B1774" s="191"/>
      <c r="C1774" s="191"/>
      <c r="D1774" s="191"/>
      <c r="E1774" s="44">
        <v>906</v>
      </c>
      <c r="F1774" s="44" t="s">
        <v>145</v>
      </c>
      <c r="G1774" s="62">
        <v>1400023220</v>
      </c>
      <c r="H1774" s="56">
        <v>851</v>
      </c>
      <c r="I1774" s="56"/>
      <c r="J1774" s="57">
        <f>SUMIFS(техфайл!$H$7:$H$4325,техфайл!$D$7:$D$4325,F1774,техфайл!$E$7:$E$4325,G1774,техфайл!$F$7:$F$4325,H1774,техфайл!$A$7:$A$4325,A1774)</f>
        <v>0</v>
      </c>
      <c r="K1774" s="57"/>
      <c r="L1774" s="56">
        <v>291</v>
      </c>
      <c r="M1774" s="89" t="s">
        <v>138</v>
      </c>
      <c r="N1774" s="57">
        <f>SUMIFS(техфайл!$H$7:$H$4325,техфайл!$D$7:$D$4325,F1774,техфайл!$E$7:$E$4325,G1774,техфайл!$F$7:$F$4325,H1774,техфайл!$G$7:$G$4325,L1774,техфайл!$A$7:$A$4325,A1774,техфайл!$K$7:$K$4325,M1774)</f>
        <v>0</v>
      </c>
      <c r="O1774" s="43"/>
      <c r="P1774" s="56" t="str">
        <f t="shared" si="176"/>
        <v>90607021400023220851</v>
      </c>
    </row>
    <row r="1775" spans="1:16" hidden="1" x14ac:dyDescent="0.3">
      <c r="A1775" s="82">
        <v>25710725</v>
      </c>
      <c r="B1775" s="191"/>
      <c r="C1775" s="191"/>
      <c r="D1775" s="191"/>
      <c r="E1775" s="44">
        <v>906</v>
      </c>
      <c r="F1775" s="44" t="s">
        <v>174</v>
      </c>
      <c r="G1775" s="62">
        <v>1400005000</v>
      </c>
      <c r="H1775" s="56">
        <v>112</v>
      </c>
      <c r="I1775" s="56"/>
      <c r="J1775" s="57">
        <f>SUMIFS(техфайл!$H$7:$H$4325,техфайл!$D$7:$D$4325,F1775,техфайл!$E$7:$E$4325,G1775,техфайл!$F$7:$F$4325,H1775,техфайл!$A$7:$A$4325,A1775)</f>
        <v>0</v>
      </c>
      <c r="K1775" s="57"/>
      <c r="L1775" s="56">
        <v>212</v>
      </c>
      <c r="M1775" s="89" t="s">
        <v>175</v>
      </c>
      <c r="N1775" s="57">
        <f>SUMIFS(техфайл!$H$7:$H$4325,техфайл!$D$7:$D$4325,F1775,техфайл!$E$7:$E$4325,G1775,техфайл!$F$7:$F$4325,H1775,техфайл!$G$7:$G$4325,L1775,техфайл!$A$7:$A$4325,A1775,техфайл!$K$7:$K$4325,M1775)</f>
        <v>0</v>
      </c>
      <c r="O1775" s="43"/>
      <c r="P1775" s="56" t="str">
        <f t="shared" si="176"/>
        <v>90607051400005000112</v>
      </c>
    </row>
    <row r="1776" spans="1:16" hidden="1" x14ac:dyDescent="0.3">
      <c r="A1776" s="82">
        <v>25710725</v>
      </c>
      <c r="B1776" s="192"/>
      <c r="C1776" s="192"/>
      <c r="D1776" s="192"/>
      <c r="E1776" s="44">
        <v>906</v>
      </c>
      <c r="F1776" s="44" t="s">
        <v>174</v>
      </c>
      <c r="G1776" s="62">
        <v>1400005000</v>
      </c>
      <c r="H1776" s="56">
        <v>244</v>
      </c>
      <c r="I1776" s="56"/>
      <c r="J1776" s="57">
        <f>SUMIFS(техфайл!$H$7:$H$4325,техфайл!$D$7:$D$4325,F1776,техфайл!$E$7:$E$4325,G1776,техфайл!$F$7:$F$4325,H1776,техфайл!$A$7:$A$4325,A1776)</f>
        <v>0</v>
      </c>
      <c r="K1776" s="57"/>
      <c r="L1776" s="56">
        <v>226</v>
      </c>
      <c r="M1776" s="89" t="s">
        <v>175</v>
      </c>
      <c r="N1776" s="57">
        <f>SUMIFS(техфайл!$H$7:$H$4325,техфайл!$D$7:$D$4325,F1776,техфайл!$E$7:$E$4325,G1776,техфайл!$F$7:$F$4325,H1776,техфайл!$G$7:$G$4325,L1776,техфайл!$A$7:$A$4325,A1776,техфайл!$K$7:$K$4325,M1776)</f>
        <v>0</v>
      </c>
      <c r="O1776" s="43"/>
      <c r="P1776" s="56" t="str">
        <f t="shared" si="176"/>
        <v>90607051400005000244</v>
      </c>
    </row>
    <row r="1777" spans="1:16" ht="18.75" customHeight="1" x14ac:dyDescent="0.3">
      <c r="A1777" s="82">
        <v>25710257</v>
      </c>
      <c r="B1777" s="190" t="s">
        <v>674</v>
      </c>
      <c r="C1777" s="190">
        <v>696</v>
      </c>
      <c r="D1777" s="190" t="str">
        <f>VLOOKUP($A1777, Учреждения!$B$4:$F$292, 3, FALSE)</f>
        <v xml:space="preserve"> ГБОУ "ШКОЛА № 73 Г. О. ГОРЛОВКА"</v>
      </c>
      <c r="E1777" s="81" t="s">
        <v>140</v>
      </c>
      <c r="F1777" s="81" t="s">
        <v>140</v>
      </c>
      <c r="G1777" s="81" t="s">
        <v>140</v>
      </c>
      <c r="H1777" s="81" t="s">
        <v>140</v>
      </c>
      <c r="I1777" s="81" t="s">
        <v>140</v>
      </c>
      <c r="J1777" s="81" t="s">
        <v>140</v>
      </c>
      <c r="K1777" s="80">
        <f>SUM(J1778:J1797)</f>
        <v>146020</v>
      </c>
      <c r="L1777" s="56"/>
      <c r="M1777" s="89"/>
      <c r="N1777" s="57"/>
      <c r="O1777" s="43"/>
      <c r="P1777" s="85"/>
    </row>
    <row r="1778" spans="1:16" ht="18.75" hidden="1" customHeight="1" x14ac:dyDescent="0.3">
      <c r="A1778" s="82">
        <v>25710257</v>
      </c>
      <c r="B1778" s="191"/>
      <c r="C1778" s="191"/>
      <c r="D1778" s="191"/>
      <c r="E1778" s="44">
        <v>906</v>
      </c>
      <c r="F1778" s="44" t="s">
        <v>145</v>
      </c>
      <c r="G1778" s="62">
        <v>1400023220</v>
      </c>
      <c r="H1778" s="56">
        <v>612</v>
      </c>
      <c r="I1778" s="56"/>
      <c r="J1778" s="57">
        <f>SUMIFS(техфайл!$H$7:$H$4325,техфайл!$D$7:$D$4325,F1778,техфайл!$E$7:$E$4325,G1778,техфайл!$F$7:$F$4325,H1778,техфайл!$A$7:$A$4325,A1778)</f>
        <v>0</v>
      </c>
      <c r="K1778" s="57"/>
      <c r="L1778" s="56">
        <v>211</v>
      </c>
      <c r="M1778" s="89" t="s">
        <v>172</v>
      </c>
      <c r="N1778" s="57">
        <f>SUMIFS(техфайл!$H$7:$H$4325,техфайл!$D$7:$D$4325,F1778,техфайл!$E$7:$E$4325,G1778,техфайл!$F$7:$F$4325,H1778,техфайл!$G$7:$G$4325,L1778,техфайл!$A$7:$A$4325,A1778,техфайл!$K$7:$K$4325,M1778)+SUMIFS(техфайл!$H$7:$H$4325,техфайл!$D$7:$D$4325,F1778,техфайл!$E$7:$E$4325,G1778,техфайл!$F$7:$F$4325,H1778,техфайл!$G$7:$G$4325,266,техфайл!$A$7:$A$4325,A1778,техфайл!$K$7:$K$4325,M1778)</f>
        <v>0</v>
      </c>
      <c r="O1778" s="43"/>
      <c r="P1778" s="56" t="str">
        <f t="shared" ref="P1778:P1797" si="179">E1778&amp;F1778&amp;SUBSTITUTE(G1778," ","")&amp;H1778</f>
        <v>90607021400023220612</v>
      </c>
    </row>
    <row r="1779" spans="1:16" x14ac:dyDescent="0.3">
      <c r="A1779" s="82">
        <v>25710257</v>
      </c>
      <c r="B1779" s="191"/>
      <c r="C1779" s="191"/>
      <c r="D1779" s="191"/>
      <c r="E1779" s="44">
        <v>906</v>
      </c>
      <c r="F1779" s="44" t="s">
        <v>145</v>
      </c>
      <c r="G1779" s="62" t="s">
        <v>684</v>
      </c>
      <c r="H1779" s="56">
        <v>612</v>
      </c>
      <c r="I1779" s="56"/>
      <c r="J1779" s="57">
        <f>SUMIFS(техфайл!$H$7:$H$4325,техфайл!$D$7:$D$4325,F1779,техфайл!$E$7:$E$4325,G1779,техфайл!$F$7:$F$4325,H1779,техфайл!$A$7:$A$4325,A1779)</f>
        <v>146020</v>
      </c>
      <c r="K1779" s="57"/>
      <c r="L1779" s="56">
        <v>213</v>
      </c>
      <c r="M1779" s="89" t="s">
        <v>173</v>
      </c>
      <c r="N1779" s="57">
        <f>SUMIFS(техфайл!$H$7:$H$4325,техфайл!$D$7:$D$4325,F1779,техфайл!$E$7:$E$4325,G1779,техфайл!$F$7:$F$4325,H1779,техфайл!$G$7:$G$4325,L1779,техфайл!$A$7:$A$4325,A1779,техфайл!$K$7:$K$4325,M1779)</f>
        <v>0</v>
      </c>
      <c r="O1779" s="43"/>
      <c r="P1779" s="56" t="str">
        <f t="shared" si="179"/>
        <v>906070214000R3040612</v>
      </c>
    </row>
    <row r="1780" spans="1:16" ht="18.75" hidden="1" customHeight="1" x14ac:dyDescent="0.3">
      <c r="A1780" s="82">
        <v>25710257</v>
      </c>
      <c r="B1780" s="191"/>
      <c r="C1780" s="191"/>
      <c r="D1780" s="191"/>
      <c r="E1780" s="44">
        <v>906</v>
      </c>
      <c r="F1780" s="44" t="s">
        <v>145</v>
      </c>
      <c r="G1780" s="62" t="s">
        <v>683</v>
      </c>
      <c r="H1780" s="56">
        <v>612</v>
      </c>
      <c r="I1780" s="56"/>
      <c r="J1780" s="57">
        <f>SUMIFS(техфайл!$H$7:$H$4325,техфайл!$D$7:$D$4325,F1780,техфайл!$E$7:$E$4325,G1780,техфайл!$F$7:$F$4325,H1780,техфайл!$A$7:$A$4325,A1780)</f>
        <v>0</v>
      </c>
      <c r="K1780" s="57"/>
      <c r="L1780" s="56">
        <v>211</v>
      </c>
      <c r="M1780" s="89" t="s">
        <v>172</v>
      </c>
      <c r="N1780" s="57">
        <f>SUMIFS(техфайл!$H$7:$H$4325,техфайл!$D$7:$D$4325,F1780,техфайл!$E$7:$E$4325,G1780,техфайл!$F$7:$F$4325,H1780,техфайл!$G$7:$G$4325,L1780,техфайл!$A$7:$A$4325,A1780,техфайл!$K$7:$K$4325,M1780)+SUMIFS(техфайл!$H$7:$H$4325,техфайл!$D$7:$D$4325,F1780,техфайл!$E$7:$E$4325,G1780,техфайл!$F$7:$F$4325,H1780,техфайл!$G$7:$G$4325,266,техфайл!$A$7:$A$4325,A1780,техфайл!$K$7:$K$4325,M1780)</f>
        <v>0</v>
      </c>
      <c r="O1780" s="43"/>
      <c r="P1780" s="56" t="str">
        <f t="shared" ref="P1780:P1781" si="180">E1780&amp;F1780&amp;SUBSTITUTE(G1780," ","")&amp;H1780</f>
        <v>906070214000R3030612</v>
      </c>
    </row>
    <row r="1781" spans="1:16" hidden="1" x14ac:dyDescent="0.3">
      <c r="A1781" s="82">
        <v>25710257</v>
      </c>
      <c r="B1781" s="191"/>
      <c r="C1781" s="191"/>
      <c r="D1781" s="191"/>
      <c r="E1781" s="44">
        <v>906</v>
      </c>
      <c r="F1781" s="44" t="s">
        <v>145</v>
      </c>
      <c r="G1781" s="62" t="s">
        <v>683</v>
      </c>
      <c r="H1781" s="56"/>
      <c r="I1781" s="56"/>
      <c r="J1781" s="57">
        <f>SUMIFS(техфайл!$H$7:$H$4325,техфайл!$D$7:$D$4325,F1781,техфайл!$E$7:$E$4325,G1781,техфайл!$F$7:$F$4325,H1781,техфайл!$A$7:$A$4325,A1781)</f>
        <v>0</v>
      </c>
      <c r="K1781" s="57"/>
      <c r="L1781" s="56">
        <v>213</v>
      </c>
      <c r="M1781" s="89" t="s">
        <v>173</v>
      </c>
      <c r="N1781" s="57">
        <f>SUMIFS(техфайл!$H$7:$H$4325,техфайл!$D$7:$D$4325,F1781,техфайл!$E$7:$E$4325,G1781,техфайл!$F$7:$F$4325,H1781,техфайл!$G$7:$G$4325,L1781,техфайл!$A$7:$A$4325,A1781,техфайл!$K$7:$K$4325,M1781)</f>
        <v>0</v>
      </c>
      <c r="O1781" s="43"/>
      <c r="P1781" s="56" t="str">
        <f t="shared" si="180"/>
        <v>906070214000R3030</v>
      </c>
    </row>
    <row r="1782" spans="1:16" hidden="1" x14ac:dyDescent="0.3">
      <c r="A1782" s="82">
        <v>25710257</v>
      </c>
      <c r="B1782" s="191"/>
      <c r="C1782" s="191"/>
      <c r="D1782" s="191"/>
      <c r="E1782" s="44">
        <v>906</v>
      </c>
      <c r="F1782" s="44" t="s">
        <v>145</v>
      </c>
      <c r="G1782" s="62" t="s">
        <v>685</v>
      </c>
      <c r="H1782" s="56">
        <v>612</v>
      </c>
      <c r="I1782" s="56"/>
      <c r="J1782" s="57">
        <f>SUMIFS(техфайл!$H$7:$H$4325,техфайл!$D$7:$D$4325,F1782,техфайл!$E$7:$E$4325,G1782,техфайл!$F$7:$F$4325,H1782,техфайл!$A$7:$A$4325,A1782)</f>
        <v>0</v>
      </c>
      <c r="K1782" s="57"/>
      <c r="L1782" s="56">
        <v>221</v>
      </c>
      <c r="M1782" s="89" t="s">
        <v>131</v>
      </c>
      <c r="N1782" s="57">
        <f>SUMIFS(техфайл!$H$7:$H$4325,техфайл!$D$7:$D$4325,F1782,техфайл!$E$7:$E$4325,G1782,техфайл!$F$7:$F$4325,H1782,техфайл!$G$7:$G$4325,L1782,техфайл!$A$7:$A$4325,A1782,техфайл!$K$7:$K$4325,M1782)</f>
        <v>0</v>
      </c>
      <c r="O1782" s="43"/>
      <c r="P1782" s="56" t="str">
        <f t="shared" si="179"/>
        <v>906070214000R0500612</v>
      </c>
    </row>
    <row r="1783" spans="1:16" hidden="1" x14ac:dyDescent="0.3">
      <c r="A1783" s="82">
        <v>25710257</v>
      </c>
      <c r="B1783" s="191"/>
      <c r="C1783" s="191"/>
      <c r="D1783" s="191"/>
      <c r="E1783" s="44">
        <v>906</v>
      </c>
      <c r="F1783" s="44" t="s">
        <v>145</v>
      </c>
      <c r="G1783" s="62" t="s">
        <v>685</v>
      </c>
      <c r="H1783" s="56"/>
      <c r="I1783" s="56"/>
      <c r="J1783" s="57">
        <f>SUMIFS(техфайл!$H$7:$H$4325,техфайл!$D$7:$D$4325,F1783,техфайл!$E$7:$E$4325,G1783,техфайл!$F$7:$F$4325,H1783,техфайл!$A$7:$A$4325,A1783)</f>
        <v>0</v>
      </c>
      <c r="K1783" s="57"/>
      <c r="L1783" s="56">
        <v>223</v>
      </c>
      <c r="M1783" s="89" t="s">
        <v>132</v>
      </c>
      <c r="N1783" s="57">
        <f>SUMIFS(техфайл!$H$7:$H$4325,техфайл!$D$7:$D$4325,F1783,техфайл!$E$7:$E$4325,G1783,техфайл!$F$7:$F$4325,H1783,техфайл!$G$7:$G$4325,L1783,техфайл!$A$7:$A$4325,A1783,техфайл!$K$7:$K$4325,M1783)</f>
        <v>0</v>
      </c>
      <c r="O1783" s="43"/>
      <c r="P1783" s="56" t="str">
        <f t="shared" si="179"/>
        <v>906070214000R0500</v>
      </c>
    </row>
    <row r="1784" spans="1:16" hidden="1" x14ac:dyDescent="0.3">
      <c r="A1784" s="82">
        <v>25710257</v>
      </c>
      <c r="B1784" s="191"/>
      <c r="C1784" s="191"/>
      <c r="D1784" s="191"/>
      <c r="E1784" s="44">
        <v>906</v>
      </c>
      <c r="F1784" s="44" t="s">
        <v>145</v>
      </c>
      <c r="G1784" s="62">
        <v>1400023220</v>
      </c>
      <c r="H1784" s="56">
        <v>244</v>
      </c>
      <c r="I1784" s="56"/>
      <c r="J1784" s="57"/>
      <c r="K1784" s="57"/>
      <c r="L1784" s="56">
        <v>223</v>
      </c>
      <c r="M1784" s="89" t="s">
        <v>133</v>
      </c>
      <c r="N1784" s="57">
        <f>SUMIFS(техфайл!$H$7:$H$4325,техфайл!$D$7:$D$4325,F1784,техфайл!$E$7:$E$4325,G1784,техфайл!$F$7:$F$4325,H1784,техфайл!$G$7:$G$4325,L1784,техфайл!$A$7:$A$4325,A1784,техфайл!$K$7:$K$4325,M1784)</f>
        <v>0</v>
      </c>
      <c r="O1784" s="43"/>
      <c r="P1784" s="56" t="str">
        <f t="shared" si="179"/>
        <v>90607021400023220244</v>
      </c>
    </row>
    <row r="1785" spans="1:16" hidden="1" x14ac:dyDescent="0.3">
      <c r="A1785" s="82">
        <v>25710257</v>
      </c>
      <c r="B1785" s="191"/>
      <c r="C1785" s="191"/>
      <c r="D1785" s="191"/>
      <c r="E1785" s="44">
        <v>906</v>
      </c>
      <c r="F1785" s="44" t="s">
        <v>145</v>
      </c>
      <c r="G1785" s="62">
        <v>1400023220</v>
      </c>
      <c r="H1785" s="56">
        <v>247</v>
      </c>
      <c r="I1785" s="56"/>
      <c r="J1785" s="57"/>
      <c r="K1785" s="57"/>
      <c r="L1785" s="56">
        <v>223</v>
      </c>
      <c r="M1785" s="89" t="s">
        <v>134</v>
      </c>
      <c r="N1785" s="57">
        <f>SUMIFS(техфайл!$H$7:$H$4325,техфайл!$D$7:$D$4325,F1785,техфайл!$E$7:$E$4325,G1785,техфайл!$F$7:$F$4325,H1785,техфайл!$G$7:$G$4325,L1785,техфайл!$A$7:$A$4325,A1785,техфайл!$K$7:$K$4325,M1785)</f>
        <v>0</v>
      </c>
      <c r="O1785" s="43"/>
      <c r="P1785" s="56" t="str">
        <f t="shared" si="179"/>
        <v>90607021400023220247</v>
      </c>
    </row>
    <row r="1786" spans="1:16" hidden="1" x14ac:dyDescent="0.3">
      <c r="A1786" s="82">
        <v>25710257</v>
      </c>
      <c r="B1786" s="191"/>
      <c r="C1786" s="191"/>
      <c r="D1786" s="191"/>
      <c r="E1786" s="44">
        <v>906</v>
      </c>
      <c r="F1786" s="44" t="s">
        <v>145</v>
      </c>
      <c r="G1786" s="62">
        <v>1400023220</v>
      </c>
      <c r="H1786" s="56">
        <v>247</v>
      </c>
      <c r="I1786" s="56"/>
      <c r="J1786" s="57"/>
      <c r="K1786" s="57"/>
      <c r="L1786" s="56">
        <v>223</v>
      </c>
      <c r="M1786" s="89" t="s">
        <v>135</v>
      </c>
      <c r="N1786" s="57">
        <f>SUMIFS(техфайл!$H$7:$H$4325,техфайл!$D$7:$D$4325,F1786,техфайл!$E$7:$E$4325,G1786,техфайл!$F$7:$F$4325,H1786,техфайл!$G$7:$G$4325,L1786,техфайл!$A$7:$A$4325,A1786,техфайл!$K$7:$K$4325,M1786)</f>
        <v>0</v>
      </c>
      <c r="O1786" s="43"/>
      <c r="P1786" s="56" t="str">
        <f t="shared" si="179"/>
        <v>90607021400023220247</v>
      </c>
    </row>
    <row r="1787" spans="1:16" hidden="1" x14ac:dyDescent="0.3">
      <c r="A1787" s="82">
        <v>25710257</v>
      </c>
      <c r="B1787" s="191"/>
      <c r="C1787" s="191"/>
      <c r="D1787" s="191"/>
      <c r="E1787" s="44">
        <v>906</v>
      </c>
      <c r="F1787" s="44" t="s">
        <v>145</v>
      </c>
      <c r="G1787" s="62">
        <v>1400023220</v>
      </c>
      <c r="H1787" s="56">
        <v>244</v>
      </c>
      <c r="I1787" s="56"/>
      <c r="J1787" s="57"/>
      <c r="K1787" s="57"/>
      <c r="L1787" s="56">
        <v>225</v>
      </c>
      <c r="M1787" s="89" t="s">
        <v>131</v>
      </c>
      <c r="N1787" s="57">
        <f>SUMIFS(техфайл!$H$7:$H$4325,техфайл!$D$7:$D$4325,F1787,техфайл!$E$7:$E$4325,G1787,техфайл!$F$7:$F$4325,H1787,техфайл!$G$7:$G$4325,L1787,техфайл!$A$7:$A$4325,A1787,техфайл!$K$7:$K$4325,M1787)</f>
        <v>0</v>
      </c>
      <c r="O1787" s="43"/>
      <c r="P1787" s="56" t="str">
        <f t="shared" si="179"/>
        <v>90607021400023220244</v>
      </c>
    </row>
    <row r="1788" spans="1:16" hidden="1" x14ac:dyDescent="0.3">
      <c r="A1788" s="82">
        <v>25710257</v>
      </c>
      <c r="B1788" s="191"/>
      <c r="C1788" s="191"/>
      <c r="D1788" s="191"/>
      <c r="E1788" s="44">
        <v>906</v>
      </c>
      <c r="F1788" s="44" t="s">
        <v>145</v>
      </c>
      <c r="G1788" s="62">
        <v>1400023220</v>
      </c>
      <c r="H1788" s="56">
        <v>244</v>
      </c>
      <c r="I1788" s="56"/>
      <c r="J1788" s="57"/>
      <c r="K1788" s="57"/>
      <c r="L1788" s="56">
        <v>226</v>
      </c>
      <c r="M1788" s="89" t="s">
        <v>137</v>
      </c>
      <c r="N1788" s="57">
        <f>SUMIFS(техфайл!$H$7:$H$4325,техфайл!$D$7:$D$4325,F1788,техфайл!$E$7:$E$4325,G1788,техфайл!$F$7:$F$4325,H1788,техфайл!$G$7:$G$4325,L1788,техфайл!$A$7:$A$4325,A1788,техфайл!$K$7:$K$4325,M1788)</f>
        <v>0</v>
      </c>
      <c r="O1788" s="43"/>
      <c r="P1788" s="56" t="str">
        <f t="shared" si="179"/>
        <v>90607021400023220244</v>
      </c>
    </row>
    <row r="1789" spans="1:16" hidden="1" x14ac:dyDescent="0.3">
      <c r="A1789" s="82">
        <v>25710257</v>
      </c>
      <c r="B1789" s="191"/>
      <c r="C1789" s="191"/>
      <c r="D1789" s="191"/>
      <c r="E1789" s="44">
        <v>906</v>
      </c>
      <c r="F1789" s="44" t="s">
        <v>145</v>
      </c>
      <c r="G1789" s="62">
        <v>1400023220</v>
      </c>
      <c r="H1789" s="56">
        <v>244</v>
      </c>
      <c r="I1789" s="56"/>
      <c r="J1789" s="57"/>
      <c r="K1789" s="57"/>
      <c r="L1789" s="56">
        <v>226</v>
      </c>
      <c r="M1789" s="89" t="s">
        <v>131</v>
      </c>
      <c r="N1789" s="57">
        <f>SUMIFS(техфайл!$H$7:$H$4325,техфайл!$D$7:$D$4325,F1789,техфайл!$E$7:$E$4325,G1789,техфайл!$F$7:$F$4325,H1789,техфайл!$G$7:$G$4325,L1789,техфайл!$A$7:$A$4325,A1789,техфайл!$K$7:$K$4325,M1789)</f>
        <v>0</v>
      </c>
      <c r="O1789" s="43"/>
      <c r="P1789" s="56" t="str">
        <f t="shared" si="179"/>
        <v>90607021400023220244</v>
      </c>
    </row>
    <row r="1790" spans="1:16" hidden="1" x14ac:dyDescent="0.3">
      <c r="A1790" s="82">
        <v>25710257</v>
      </c>
      <c r="B1790" s="191"/>
      <c r="C1790" s="191"/>
      <c r="D1790" s="191"/>
      <c r="E1790" s="44">
        <v>906</v>
      </c>
      <c r="F1790" s="44" t="s">
        <v>145</v>
      </c>
      <c r="G1790" s="62">
        <v>1400023220</v>
      </c>
      <c r="H1790" s="56">
        <v>244</v>
      </c>
      <c r="I1790" s="56"/>
      <c r="J1790" s="57"/>
      <c r="K1790" s="57"/>
      <c r="L1790" s="56">
        <v>310</v>
      </c>
      <c r="M1790" s="89" t="s">
        <v>136</v>
      </c>
      <c r="N1790" s="57">
        <f>SUMIFS(техфайл!$H$7:$H$4325,техфайл!$D$7:$D$4325,F1790,техфайл!$E$7:$E$4325,G1790,техфайл!$F$7:$F$4325,H1790,техфайл!$G$7:$G$4325,L1790,техфайл!$A$7:$A$4325,A1790,техфайл!$K$7:$K$4325,M1790)</f>
        <v>0</v>
      </c>
      <c r="O1790" s="43"/>
      <c r="P1790" s="56" t="str">
        <f t="shared" si="179"/>
        <v>90607021400023220244</v>
      </c>
    </row>
    <row r="1791" spans="1:16" hidden="1" x14ac:dyDescent="0.3">
      <c r="A1791" s="82">
        <v>25710257</v>
      </c>
      <c r="B1791" s="191"/>
      <c r="C1791" s="191"/>
      <c r="D1791" s="191"/>
      <c r="E1791" s="44">
        <v>906</v>
      </c>
      <c r="F1791" s="44" t="s">
        <v>145</v>
      </c>
      <c r="G1791" s="62">
        <v>1400023220</v>
      </c>
      <c r="H1791" s="56">
        <v>244</v>
      </c>
      <c r="I1791" s="56"/>
      <c r="J1791" s="57"/>
      <c r="K1791" s="57"/>
      <c r="L1791" s="56">
        <v>342</v>
      </c>
      <c r="M1791" s="89">
        <v>2230</v>
      </c>
      <c r="N1791" s="57">
        <f>SUMIFS(техфайл!$H$7:$H$4325,техфайл!$D$7:$D$4325,F1791,техфайл!$E$7:$E$4325,G1791,техфайл!$F$7:$F$4325,H1791,техфайл!$G$7:$G$4325,L1791,техфайл!$A$7:$A$4325,A1791,техфайл!$K$7:$K$4325,M1791)</f>
        <v>0</v>
      </c>
      <c r="O1791" s="43"/>
      <c r="P1791" s="56" t="str">
        <f t="shared" ref="P1791" si="181">E1791&amp;F1791&amp;SUBSTITUTE(G1791," ","")&amp;H1791</f>
        <v>90607021400023220244</v>
      </c>
    </row>
    <row r="1792" spans="1:16" hidden="1" x14ac:dyDescent="0.3">
      <c r="A1792" s="82">
        <v>25710257</v>
      </c>
      <c r="B1792" s="191"/>
      <c r="C1792" s="191"/>
      <c r="D1792" s="191"/>
      <c r="E1792" s="44">
        <v>906</v>
      </c>
      <c r="F1792" s="44" t="s">
        <v>145</v>
      </c>
      <c r="G1792" s="62" t="s">
        <v>684</v>
      </c>
      <c r="H1792" s="56">
        <v>244</v>
      </c>
      <c r="I1792" s="56"/>
      <c r="J1792" s="57">
        <f>SUMIFS(техфайл!$H$7:$H$4325,техфайл!$D$7:$D$4325,F1792,техфайл!$E$7:$E$4325,G1792,техфайл!$F$7:$F$4325,H1792,техфайл!$A$7:$A$4325,A1792)</f>
        <v>0</v>
      </c>
      <c r="K1792" s="57"/>
      <c r="L1792" s="56">
        <v>342</v>
      </c>
      <c r="M1792" s="89">
        <v>2230</v>
      </c>
      <c r="N1792" s="57">
        <f>SUMIFS(техфайл!$H$7:$H$4325,техфайл!$D$7:$D$4325,F1792,техфайл!$E$7:$E$4325,G1792,техфайл!$F$7:$F$4325,H1792,техфайл!$G$7:$G$4325,L1792,техфайл!$A$7:$A$4325,A1792,техфайл!$K$7:$K$4325,M1792)</f>
        <v>0</v>
      </c>
      <c r="O1792" s="43"/>
      <c r="P1792" s="56" t="str">
        <f t="shared" si="179"/>
        <v>906070214000R3040244</v>
      </c>
    </row>
    <row r="1793" spans="1:16" hidden="1" x14ac:dyDescent="0.3">
      <c r="A1793" s="82">
        <v>25710257</v>
      </c>
      <c r="B1793" s="191"/>
      <c r="C1793" s="191"/>
      <c r="D1793" s="191"/>
      <c r="E1793" s="44">
        <v>906</v>
      </c>
      <c r="F1793" s="44" t="s">
        <v>145</v>
      </c>
      <c r="G1793" s="62">
        <v>1400023220</v>
      </c>
      <c r="H1793" s="56">
        <v>244</v>
      </c>
      <c r="I1793" s="56"/>
      <c r="J1793" s="57"/>
      <c r="K1793" s="57"/>
      <c r="L1793" s="56">
        <v>344</v>
      </c>
      <c r="M1793" s="89" t="s">
        <v>136</v>
      </c>
      <c r="N1793" s="57">
        <f>SUMIFS(техфайл!$H$7:$H$4325,техфайл!$D$7:$D$4325,F1793,техфайл!$E$7:$E$4325,G1793,техфайл!$F$7:$F$4325,H1793,техфайл!$G$7:$G$4325,L1793,техфайл!$A$7:$A$4325,A1793,техфайл!$K$7:$K$4325,M1793)</f>
        <v>0</v>
      </c>
      <c r="O1793" s="43"/>
      <c r="P1793" s="56" t="str">
        <f t="shared" si="179"/>
        <v>90607021400023220244</v>
      </c>
    </row>
    <row r="1794" spans="1:16" hidden="1" x14ac:dyDescent="0.3">
      <c r="A1794" s="82">
        <v>25710257</v>
      </c>
      <c r="B1794" s="191"/>
      <c r="C1794" s="191"/>
      <c r="D1794" s="191"/>
      <c r="E1794" s="44">
        <v>906</v>
      </c>
      <c r="F1794" s="44" t="s">
        <v>145</v>
      </c>
      <c r="G1794" s="62">
        <v>1400023220</v>
      </c>
      <c r="H1794" s="56">
        <v>244</v>
      </c>
      <c r="I1794" s="56"/>
      <c r="J1794" s="57"/>
      <c r="K1794" s="57"/>
      <c r="L1794" s="56">
        <v>346</v>
      </c>
      <c r="M1794" s="89" t="s">
        <v>136</v>
      </c>
      <c r="N1794" s="57">
        <f>SUMIFS(техфайл!$H$7:$H$4325,техфайл!$D$7:$D$4325,F1794,техфайл!$E$7:$E$4325,G1794,техфайл!$F$7:$F$4325,H1794,техфайл!$G$7:$G$4325,L1794,техфайл!$A$7:$A$4325,A1794,техфайл!$K$7:$K$4325,M1794)</f>
        <v>0</v>
      </c>
      <c r="O1794" s="43"/>
      <c r="P1794" s="56" t="str">
        <f t="shared" si="179"/>
        <v>90607021400023220244</v>
      </c>
    </row>
    <row r="1795" spans="1:16" hidden="1" x14ac:dyDescent="0.3">
      <c r="A1795" s="82">
        <v>25710257</v>
      </c>
      <c r="B1795" s="191"/>
      <c r="C1795" s="191"/>
      <c r="D1795" s="191"/>
      <c r="E1795" s="44">
        <v>906</v>
      </c>
      <c r="F1795" s="44" t="s">
        <v>145</v>
      </c>
      <c r="G1795" s="62">
        <v>1400023220</v>
      </c>
      <c r="H1795" s="56">
        <v>851</v>
      </c>
      <c r="I1795" s="56"/>
      <c r="J1795" s="57">
        <f>SUMIFS(техфайл!$H$7:$H$4325,техфайл!$D$7:$D$4325,F1795,техфайл!$E$7:$E$4325,G1795,техфайл!$F$7:$F$4325,H1795,техфайл!$A$7:$A$4325,A1795)</f>
        <v>0</v>
      </c>
      <c r="K1795" s="57"/>
      <c r="L1795" s="56">
        <v>291</v>
      </c>
      <c r="M1795" s="89" t="s">
        <v>138</v>
      </c>
      <c r="N1795" s="57">
        <f>SUMIFS(техфайл!$H$7:$H$4325,техфайл!$D$7:$D$4325,F1795,техфайл!$E$7:$E$4325,G1795,техфайл!$F$7:$F$4325,H1795,техфайл!$G$7:$G$4325,L1795,техфайл!$A$7:$A$4325,A1795,техфайл!$K$7:$K$4325,M1795)</f>
        <v>0</v>
      </c>
      <c r="O1795" s="43"/>
      <c r="P1795" s="56" t="str">
        <f t="shared" si="179"/>
        <v>90607021400023220851</v>
      </c>
    </row>
    <row r="1796" spans="1:16" hidden="1" x14ac:dyDescent="0.3">
      <c r="A1796" s="82">
        <v>25710257</v>
      </c>
      <c r="B1796" s="191"/>
      <c r="C1796" s="191"/>
      <c r="D1796" s="191"/>
      <c r="E1796" s="44">
        <v>906</v>
      </c>
      <c r="F1796" s="44" t="s">
        <v>174</v>
      </c>
      <c r="G1796" s="62">
        <v>1400005000</v>
      </c>
      <c r="H1796" s="56">
        <v>112</v>
      </c>
      <c r="I1796" s="56"/>
      <c r="J1796" s="57">
        <f>SUMIFS(техфайл!$H$7:$H$4325,техфайл!$D$7:$D$4325,F1796,техфайл!$E$7:$E$4325,G1796,техфайл!$F$7:$F$4325,H1796,техфайл!$A$7:$A$4325,A1796)</f>
        <v>0</v>
      </c>
      <c r="K1796" s="57"/>
      <c r="L1796" s="56">
        <v>212</v>
      </c>
      <c r="M1796" s="89" t="s">
        <v>175</v>
      </c>
      <c r="N1796" s="57">
        <f>SUMIFS(техфайл!$H$7:$H$4325,техфайл!$D$7:$D$4325,F1796,техфайл!$E$7:$E$4325,G1796,техфайл!$F$7:$F$4325,H1796,техфайл!$G$7:$G$4325,L1796,техфайл!$A$7:$A$4325,A1796,техфайл!$K$7:$K$4325,M1796)</f>
        <v>0</v>
      </c>
      <c r="O1796" s="43"/>
      <c r="P1796" s="56" t="str">
        <f t="shared" si="179"/>
        <v>90607051400005000112</v>
      </c>
    </row>
    <row r="1797" spans="1:16" hidden="1" x14ac:dyDescent="0.3">
      <c r="A1797" s="82">
        <v>25710257</v>
      </c>
      <c r="B1797" s="192"/>
      <c r="C1797" s="192"/>
      <c r="D1797" s="192"/>
      <c r="E1797" s="44">
        <v>906</v>
      </c>
      <c r="F1797" s="44" t="s">
        <v>174</v>
      </c>
      <c r="G1797" s="62">
        <v>1400005000</v>
      </c>
      <c r="H1797" s="56">
        <v>244</v>
      </c>
      <c r="I1797" s="56"/>
      <c r="J1797" s="57">
        <f>SUMIFS(техфайл!$H$7:$H$4325,техфайл!$D$7:$D$4325,F1797,техфайл!$E$7:$E$4325,G1797,техфайл!$F$7:$F$4325,H1797,техфайл!$A$7:$A$4325,A1797)</f>
        <v>0</v>
      </c>
      <c r="K1797" s="57"/>
      <c r="L1797" s="56">
        <v>226</v>
      </c>
      <c r="M1797" s="89" t="s">
        <v>175</v>
      </c>
      <c r="N1797" s="57">
        <f>SUMIFS(техфайл!$H$7:$H$4325,техфайл!$D$7:$D$4325,F1797,техфайл!$E$7:$E$4325,G1797,техфайл!$F$7:$F$4325,H1797,техфайл!$G$7:$G$4325,L1797,техфайл!$A$7:$A$4325,A1797,техфайл!$K$7:$K$4325,M1797)</f>
        <v>0</v>
      </c>
      <c r="O1797" s="43"/>
      <c r="P1797" s="56" t="str">
        <f t="shared" si="179"/>
        <v>90607051400005000244</v>
      </c>
    </row>
    <row r="1798" spans="1:16" ht="18.75" customHeight="1" x14ac:dyDescent="0.3">
      <c r="A1798" s="82">
        <v>25710748</v>
      </c>
      <c r="B1798" s="190" t="s">
        <v>675</v>
      </c>
      <c r="C1798" s="190">
        <v>697</v>
      </c>
      <c r="D1798" s="190" t="str">
        <f>VLOOKUP($A1798, Учреждения!$B$4:$F$292, 3, FALSE)</f>
        <v xml:space="preserve"> ГБОУ "ШКОЛА № 77 Г.О. ГОРЛОВКА"</v>
      </c>
      <c r="E1798" s="81" t="s">
        <v>140</v>
      </c>
      <c r="F1798" s="81" t="s">
        <v>140</v>
      </c>
      <c r="G1798" s="81" t="s">
        <v>140</v>
      </c>
      <c r="H1798" s="81" t="s">
        <v>140</v>
      </c>
      <c r="I1798" s="81" t="s">
        <v>140</v>
      </c>
      <c r="J1798" s="81" t="s">
        <v>140</v>
      </c>
      <c r="K1798" s="80">
        <f>SUM(J1799:J1818)</f>
        <v>43210</v>
      </c>
      <c r="L1798" s="56"/>
      <c r="M1798" s="89"/>
      <c r="N1798" s="57"/>
      <c r="O1798" s="43"/>
      <c r="P1798" s="85"/>
    </row>
    <row r="1799" spans="1:16" ht="18.75" hidden="1" customHeight="1" x14ac:dyDescent="0.3">
      <c r="A1799" s="82">
        <v>25710748</v>
      </c>
      <c r="B1799" s="191"/>
      <c r="C1799" s="191"/>
      <c r="D1799" s="191"/>
      <c r="E1799" s="44">
        <v>906</v>
      </c>
      <c r="F1799" s="44" t="s">
        <v>145</v>
      </c>
      <c r="G1799" s="62">
        <v>1400023220</v>
      </c>
      <c r="H1799" s="56">
        <v>612</v>
      </c>
      <c r="I1799" s="56"/>
      <c r="J1799" s="57">
        <f>SUMIFS(техфайл!$H$7:$H$4325,техфайл!$D$7:$D$4325,F1799,техфайл!$E$7:$E$4325,G1799,техфайл!$F$7:$F$4325,H1799,техфайл!$A$7:$A$4325,A1799)</f>
        <v>0</v>
      </c>
      <c r="K1799" s="57"/>
      <c r="L1799" s="56">
        <v>211</v>
      </c>
      <c r="M1799" s="89" t="s">
        <v>172</v>
      </c>
      <c r="N1799" s="57">
        <f>SUMIFS(техфайл!$H$7:$H$4325,техфайл!$D$7:$D$4325,F1799,техфайл!$E$7:$E$4325,G1799,техфайл!$F$7:$F$4325,H1799,техфайл!$G$7:$G$4325,L1799,техфайл!$A$7:$A$4325,A1799,техфайл!$K$7:$K$4325,M1799)+SUMIFS(техфайл!$H$7:$H$4325,техфайл!$D$7:$D$4325,F1799,техфайл!$E$7:$E$4325,G1799,техфайл!$F$7:$F$4325,H1799,техфайл!$G$7:$G$4325,266,техфайл!$A$7:$A$4325,A1799,техфайл!$K$7:$K$4325,M1799)</f>
        <v>0</v>
      </c>
      <c r="O1799" s="43"/>
      <c r="P1799" s="56" t="str">
        <f t="shared" ref="P1799:P1818" si="182">E1799&amp;F1799&amp;SUBSTITUTE(G1799," ","")&amp;H1799</f>
        <v>90607021400023220612</v>
      </c>
    </row>
    <row r="1800" spans="1:16" x14ac:dyDescent="0.3">
      <c r="A1800" s="82">
        <v>25710748</v>
      </c>
      <c r="B1800" s="191"/>
      <c r="C1800" s="191"/>
      <c r="D1800" s="191"/>
      <c r="E1800" s="44">
        <v>906</v>
      </c>
      <c r="F1800" s="44" t="s">
        <v>145</v>
      </c>
      <c r="G1800" s="62" t="s">
        <v>684</v>
      </c>
      <c r="H1800" s="56">
        <v>612</v>
      </c>
      <c r="I1800" s="56"/>
      <c r="J1800" s="57">
        <f>SUMIFS(техфайл!$H$7:$H$4325,техфайл!$D$7:$D$4325,F1800,техфайл!$E$7:$E$4325,G1800,техфайл!$F$7:$F$4325,H1800,техфайл!$A$7:$A$4325,A1800)</f>
        <v>43210</v>
      </c>
      <c r="K1800" s="57"/>
      <c r="L1800" s="56">
        <v>213</v>
      </c>
      <c r="M1800" s="89" t="s">
        <v>173</v>
      </c>
      <c r="N1800" s="57">
        <f>SUMIFS(техфайл!$H$7:$H$4325,техфайл!$D$7:$D$4325,F1800,техфайл!$E$7:$E$4325,G1800,техфайл!$F$7:$F$4325,H1800,техфайл!$G$7:$G$4325,L1800,техфайл!$A$7:$A$4325,A1800,техфайл!$K$7:$K$4325,M1800)</f>
        <v>0</v>
      </c>
      <c r="O1800" s="43"/>
      <c r="P1800" s="56" t="str">
        <f t="shared" si="182"/>
        <v>906070214000R3040612</v>
      </c>
    </row>
    <row r="1801" spans="1:16" ht="18.75" hidden="1" customHeight="1" x14ac:dyDescent="0.3">
      <c r="A1801" s="82">
        <v>25710748</v>
      </c>
      <c r="B1801" s="191"/>
      <c r="C1801" s="191"/>
      <c r="D1801" s="191"/>
      <c r="E1801" s="44">
        <v>906</v>
      </c>
      <c r="F1801" s="44" t="s">
        <v>145</v>
      </c>
      <c r="G1801" s="62" t="s">
        <v>683</v>
      </c>
      <c r="H1801" s="56">
        <v>612</v>
      </c>
      <c r="I1801" s="56"/>
      <c r="J1801" s="57">
        <f>SUMIFS(техфайл!$H$7:$H$4325,техфайл!$D$7:$D$4325,F1801,техфайл!$E$7:$E$4325,G1801,техфайл!$F$7:$F$4325,H1801,техфайл!$A$7:$A$4325,A1801)</f>
        <v>0</v>
      </c>
      <c r="K1801" s="57"/>
      <c r="L1801" s="56">
        <v>211</v>
      </c>
      <c r="M1801" s="89" t="s">
        <v>172</v>
      </c>
      <c r="N1801" s="57">
        <f>SUMIFS(техфайл!$H$7:$H$4325,техфайл!$D$7:$D$4325,F1801,техфайл!$E$7:$E$4325,G1801,техфайл!$F$7:$F$4325,H1801,техфайл!$G$7:$G$4325,L1801,техфайл!$A$7:$A$4325,A1801,техфайл!$K$7:$K$4325,M1801)+SUMIFS(техфайл!$H$7:$H$4325,техфайл!$D$7:$D$4325,F1801,техфайл!$E$7:$E$4325,G1801,техфайл!$F$7:$F$4325,H1801,техфайл!$G$7:$G$4325,266,техфайл!$A$7:$A$4325,A1801,техфайл!$K$7:$K$4325,M1801)</f>
        <v>0</v>
      </c>
      <c r="O1801" s="43"/>
      <c r="P1801" s="56" t="str">
        <f t="shared" ref="P1801:P1802" si="183">E1801&amp;F1801&amp;SUBSTITUTE(G1801," ","")&amp;H1801</f>
        <v>906070214000R3030612</v>
      </c>
    </row>
    <row r="1802" spans="1:16" hidden="1" x14ac:dyDescent="0.3">
      <c r="A1802" s="82">
        <v>25710748</v>
      </c>
      <c r="B1802" s="191"/>
      <c r="C1802" s="191"/>
      <c r="D1802" s="191"/>
      <c r="E1802" s="44">
        <v>906</v>
      </c>
      <c r="F1802" s="44" t="s">
        <v>145</v>
      </c>
      <c r="G1802" s="62" t="s">
        <v>683</v>
      </c>
      <c r="H1802" s="56"/>
      <c r="I1802" s="56"/>
      <c r="J1802" s="57">
        <f>SUMIFS(техфайл!$H$7:$H$4325,техфайл!$D$7:$D$4325,F1802,техфайл!$E$7:$E$4325,G1802,техфайл!$F$7:$F$4325,H1802,техфайл!$A$7:$A$4325,A1802)</f>
        <v>0</v>
      </c>
      <c r="K1802" s="57"/>
      <c r="L1802" s="56">
        <v>213</v>
      </c>
      <c r="M1802" s="89" t="s">
        <v>173</v>
      </c>
      <c r="N1802" s="57">
        <f>SUMIFS(техфайл!$H$7:$H$4325,техфайл!$D$7:$D$4325,F1802,техфайл!$E$7:$E$4325,G1802,техфайл!$F$7:$F$4325,H1802,техфайл!$G$7:$G$4325,L1802,техфайл!$A$7:$A$4325,A1802,техфайл!$K$7:$K$4325,M1802)</f>
        <v>0</v>
      </c>
      <c r="O1802" s="43"/>
      <c r="P1802" s="56" t="str">
        <f t="shared" si="183"/>
        <v>906070214000R3030</v>
      </c>
    </row>
    <row r="1803" spans="1:16" hidden="1" x14ac:dyDescent="0.3">
      <c r="A1803" s="82">
        <v>25710748</v>
      </c>
      <c r="B1803" s="191"/>
      <c r="C1803" s="191"/>
      <c r="D1803" s="191"/>
      <c r="E1803" s="44">
        <v>906</v>
      </c>
      <c r="F1803" s="44" t="s">
        <v>145</v>
      </c>
      <c r="G1803" s="62" t="s">
        <v>685</v>
      </c>
      <c r="H1803" s="56">
        <v>612</v>
      </c>
      <c r="I1803" s="56"/>
      <c r="J1803" s="57">
        <f>SUMIFS(техфайл!$H$7:$H$4325,техфайл!$D$7:$D$4325,F1803,техфайл!$E$7:$E$4325,G1803,техфайл!$F$7:$F$4325,H1803,техфайл!$A$7:$A$4325,A1803)</f>
        <v>0</v>
      </c>
      <c r="K1803" s="57"/>
      <c r="L1803" s="56">
        <v>221</v>
      </c>
      <c r="M1803" s="89" t="s">
        <v>131</v>
      </c>
      <c r="N1803" s="57">
        <f>SUMIFS(техфайл!$H$7:$H$4325,техфайл!$D$7:$D$4325,F1803,техфайл!$E$7:$E$4325,G1803,техфайл!$F$7:$F$4325,H1803,техфайл!$G$7:$G$4325,L1803,техфайл!$A$7:$A$4325,A1803,техфайл!$K$7:$K$4325,M1803)</f>
        <v>0</v>
      </c>
      <c r="O1803" s="43"/>
      <c r="P1803" s="56" t="str">
        <f t="shared" si="182"/>
        <v>906070214000R0500612</v>
      </c>
    </row>
    <row r="1804" spans="1:16" hidden="1" x14ac:dyDescent="0.3">
      <c r="A1804" s="82">
        <v>25710748</v>
      </c>
      <c r="B1804" s="191"/>
      <c r="C1804" s="191"/>
      <c r="D1804" s="191"/>
      <c r="E1804" s="44">
        <v>906</v>
      </c>
      <c r="F1804" s="44" t="s">
        <v>145</v>
      </c>
      <c r="G1804" s="62" t="s">
        <v>685</v>
      </c>
      <c r="H1804" s="56"/>
      <c r="I1804" s="56"/>
      <c r="J1804" s="57">
        <f>SUMIFS(техфайл!$H$7:$H$4325,техфайл!$D$7:$D$4325,F1804,техфайл!$E$7:$E$4325,G1804,техфайл!$F$7:$F$4325,H1804,техфайл!$A$7:$A$4325,A1804)</f>
        <v>0</v>
      </c>
      <c r="K1804" s="57"/>
      <c r="L1804" s="56">
        <v>223</v>
      </c>
      <c r="M1804" s="89" t="s">
        <v>132</v>
      </c>
      <c r="N1804" s="57">
        <f>SUMIFS(техфайл!$H$7:$H$4325,техфайл!$D$7:$D$4325,F1804,техфайл!$E$7:$E$4325,G1804,техфайл!$F$7:$F$4325,H1804,техфайл!$G$7:$G$4325,L1804,техфайл!$A$7:$A$4325,A1804,техфайл!$K$7:$K$4325,M1804)</f>
        <v>0</v>
      </c>
      <c r="O1804" s="43"/>
      <c r="P1804" s="56" t="str">
        <f t="shared" si="182"/>
        <v>906070214000R0500</v>
      </c>
    </row>
    <row r="1805" spans="1:16" hidden="1" x14ac:dyDescent="0.3">
      <c r="A1805" s="82">
        <v>25710748</v>
      </c>
      <c r="B1805" s="191"/>
      <c r="C1805" s="191"/>
      <c r="D1805" s="191"/>
      <c r="E1805" s="44">
        <v>906</v>
      </c>
      <c r="F1805" s="44" t="s">
        <v>145</v>
      </c>
      <c r="G1805" s="62">
        <v>1400023220</v>
      </c>
      <c r="H1805" s="56">
        <v>244</v>
      </c>
      <c r="I1805" s="56"/>
      <c r="J1805" s="57"/>
      <c r="K1805" s="57"/>
      <c r="L1805" s="56">
        <v>223</v>
      </c>
      <c r="M1805" s="89" t="s">
        <v>133</v>
      </c>
      <c r="N1805" s="57">
        <f>SUMIFS(техфайл!$H$7:$H$4325,техфайл!$D$7:$D$4325,F1805,техфайл!$E$7:$E$4325,G1805,техфайл!$F$7:$F$4325,H1805,техфайл!$G$7:$G$4325,L1805,техфайл!$A$7:$A$4325,A1805,техфайл!$K$7:$K$4325,M1805)</f>
        <v>0</v>
      </c>
      <c r="O1805" s="43"/>
      <c r="P1805" s="56" t="str">
        <f t="shared" si="182"/>
        <v>90607021400023220244</v>
      </c>
    </row>
    <row r="1806" spans="1:16" hidden="1" x14ac:dyDescent="0.3">
      <c r="A1806" s="82">
        <v>25710748</v>
      </c>
      <c r="B1806" s="191"/>
      <c r="C1806" s="191"/>
      <c r="D1806" s="191"/>
      <c r="E1806" s="44">
        <v>906</v>
      </c>
      <c r="F1806" s="44" t="s">
        <v>145</v>
      </c>
      <c r="G1806" s="62">
        <v>1400023220</v>
      </c>
      <c r="H1806" s="56">
        <v>247</v>
      </c>
      <c r="I1806" s="56"/>
      <c r="J1806" s="57"/>
      <c r="K1806" s="57"/>
      <c r="L1806" s="56">
        <v>223</v>
      </c>
      <c r="M1806" s="89" t="s">
        <v>134</v>
      </c>
      <c r="N1806" s="57">
        <f>SUMIFS(техфайл!$H$7:$H$4325,техфайл!$D$7:$D$4325,F1806,техфайл!$E$7:$E$4325,G1806,техфайл!$F$7:$F$4325,H1806,техфайл!$G$7:$G$4325,L1806,техфайл!$A$7:$A$4325,A1806,техфайл!$K$7:$K$4325,M1806)</f>
        <v>0</v>
      </c>
      <c r="O1806" s="43"/>
      <c r="P1806" s="56" t="str">
        <f t="shared" si="182"/>
        <v>90607021400023220247</v>
      </c>
    </row>
    <row r="1807" spans="1:16" hidden="1" x14ac:dyDescent="0.3">
      <c r="A1807" s="82">
        <v>25710748</v>
      </c>
      <c r="B1807" s="191"/>
      <c r="C1807" s="191"/>
      <c r="D1807" s="191"/>
      <c r="E1807" s="44">
        <v>906</v>
      </c>
      <c r="F1807" s="44" t="s">
        <v>145</v>
      </c>
      <c r="G1807" s="62">
        <v>1400023220</v>
      </c>
      <c r="H1807" s="56">
        <v>247</v>
      </c>
      <c r="I1807" s="56"/>
      <c r="J1807" s="57"/>
      <c r="K1807" s="57"/>
      <c r="L1807" s="56">
        <v>223</v>
      </c>
      <c r="M1807" s="89" t="s">
        <v>135</v>
      </c>
      <c r="N1807" s="57">
        <f>SUMIFS(техфайл!$H$7:$H$4325,техфайл!$D$7:$D$4325,F1807,техфайл!$E$7:$E$4325,G1807,техфайл!$F$7:$F$4325,H1807,техфайл!$G$7:$G$4325,L1807,техфайл!$A$7:$A$4325,A1807,техфайл!$K$7:$K$4325,M1807)</f>
        <v>0</v>
      </c>
      <c r="O1807" s="43"/>
      <c r="P1807" s="56" t="str">
        <f t="shared" si="182"/>
        <v>90607021400023220247</v>
      </c>
    </row>
    <row r="1808" spans="1:16" hidden="1" x14ac:dyDescent="0.3">
      <c r="A1808" s="82">
        <v>25710748</v>
      </c>
      <c r="B1808" s="191"/>
      <c r="C1808" s="191"/>
      <c r="D1808" s="191"/>
      <c r="E1808" s="44">
        <v>906</v>
      </c>
      <c r="F1808" s="44" t="s">
        <v>145</v>
      </c>
      <c r="G1808" s="62">
        <v>1400023220</v>
      </c>
      <c r="H1808" s="56">
        <v>244</v>
      </c>
      <c r="I1808" s="56"/>
      <c r="J1808" s="57"/>
      <c r="K1808" s="57"/>
      <c r="L1808" s="56">
        <v>225</v>
      </c>
      <c r="M1808" s="89" t="s">
        <v>131</v>
      </c>
      <c r="N1808" s="57">
        <f>SUMIFS(техфайл!$H$7:$H$4325,техфайл!$D$7:$D$4325,F1808,техфайл!$E$7:$E$4325,G1808,техфайл!$F$7:$F$4325,H1808,техфайл!$G$7:$G$4325,L1808,техфайл!$A$7:$A$4325,A1808,техфайл!$K$7:$K$4325,M1808)</f>
        <v>0</v>
      </c>
      <c r="O1808" s="43"/>
      <c r="P1808" s="56" t="str">
        <f t="shared" si="182"/>
        <v>90607021400023220244</v>
      </c>
    </row>
    <row r="1809" spans="1:16" hidden="1" x14ac:dyDescent="0.3">
      <c r="A1809" s="82">
        <v>25710748</v>
      </c>
      <c r="B1809" s="191"/>
      <c r="C1809" s="191"/>
      <c r="D1809" s="191"/>
      <c r="E1809" s="44">
        <v>906</v>
      </c>
      <c r="F1809" s="44" t="s">
        <v>145</v>
      </c>
      <c r="G1809" s="62">
        <v>1400023220</v>
      </c>
      <c r="H1809" s="56">
        <v>244</v>
      </c>
      <c r="I1809" s="56"/>
      <c r="J1809" s="57"/>
      <c r="K1809" s="57"/>
      <c r="L1809" s="56">
        <v>226</v>
      </c>
      <c r="M1809" s="89" t="s">
        <v>137</v>
      </c>
      <c r="N1809" s="57">
        <f>SUMIFS(техфайл!$H$7:$H$4325,техфайл!$D$7:$D$4325,F1809,техфайл!$E$7:$E$4325,G1809,техфайл!$F$7:$F$4325,H1809,техфайл!$G$7:$G$4325,L1809,техфайл!$A$7:$A$4325,A1809,техфайл!$K$7:$K$4325,M1809)</f>
        <v>0</v>
      </c>
      <c r="O1809" s="43"/>
      <c r="P1809" s="56" t="str">
        <f t="shared" si="182"/>
        <v>90607021400023220244</v>
      </c>
    </row>
    <row r="1810" spans="1:16" hidden="1" x14ac:dyDescent="0.3">
      <c r="A1810" s="82">
        <v>25710748</v>
      </c>
      <c r="B1810" s="191"/>
      <c r="C1810" s="191"/>
      <c r="D1810" s="191"/>
      <c r="E1810" s="44">
        <v>906</v>
      </c>
      <c r="F1810" s="44" t="s">
        <v>145</v>
      </c>
      <c r="G1810" s="62">
        <v>1400023220</v>
      </c>
      <c r="H1810" s="56">
        <v>244</v>
      </c>
      <c r="I1810" s="56"/>
      <c r="J1810" s="57"/>
      <c r="K1810" s="57"/>
      <c r="L1810" s="56">
        <v>226</v>
      </c>
      <c r="M1810" s="89" t="s">
        <v>131</v>
      </c>
      <c r="N1810" s="57">
        <f>SUMIFS(техфайл!$H$7:$H$4325,техфайл!$D$7:$D$4325,F1810,техфайл!$E$7:$E$4325,G1810,техфайл!$F$7:$F$4325,H1810,техфайл!$G$7:$G$4325,L1810,техфайл!$A$7:$A$4325,A1810,техфайл!$K$7:$K$4325,M1810)</f>
        <v>0</v>
      </c>
      <c r="O1810" s="43"/>
      <c r="P1810" s="56" t="str">
        <f t="shared" si="182"/>
        <v>90607021400023220244</v>
      </c>
    </row>
    <row r="1811" spans="1:16" hidden="1" x14ac:dyDescent="0.3">
      <c r="A1811" s="82">
        <v>25710748</v>
      </c>
      <c r="B1811" s="191"/>
      <c r="C1811" s="191"/>
      <c r="D1811" s="191"/>
      <c r="E1811" s="44">
        <v>906</v>
      </c>
      <c r="F1811" s="44" t="s">
        <v>145</v>
      </c>
      <c r="G1811" s="62">
        <v>1400023220</v>
      </c>
      <c r="H1811" s="56">
        <v>244</v>
      </c>
      <c r="I1811" s="56"/>
      <c r="J1811" s="57"/>
      <c r="K1811" s="57"/>
      <c r="L1811" s="56">
        <v>310</v>
      </c>
      <c r="M1811" s="89" t="s">
        <v>136</v>
      </c>
      <c r="N1811" s="57">
        <f>SUMIFS(техфайл!$H$7:$H$4325,техфайл!$D$7:$D$4325,F1811,техфайл!$E$7:$E$4325,G1811,техфайл!$F$7:$F$4325,H1811,техфайл!$G$7:$G$4325,L1811,техфайл!$A$7:$A$4325,A1811,техфайл!$K$7:$K$4325,M1811)</f>
        <v>0</v>
      </c>
      <c r="O1811" s="43"/>
      <c r="P1811" s="56" t="str">
        <f t="shared" si="182"/>
        <v>90607021400023220244</v>
      </c>
    </row>
    <row r="1812" spans="1:16" hidden="1" x14ac:dyDescent="0.3">
      <c r="A1812" s="82">
        <v>25710748</v>
      </c>
      <c r="B1812" s="191"/>
      <c r="C1812" s="191"/>
      <c r="D1812" s="191"/>
      <c r="E1812" s="44">
        <v>906</v>
      </c>
      <c r="F1812" s="44" t="s">
        <v>145</v>
      </c>
      <c r="G1812" s="62">
        <v>1400023220</v>
      </c>
      <c r="H1812" s="56">
        <v>244</v>
      </c>
      <c r="I1812" s="56"/>
      <c r="J1812" s="57"/>
      <c r="K1812" s="57"/>
      <c r="L1812" s="56">
        <v>342</v>
      </c>
      <c r="M1812" s="89">
        <v>2230</v>
      </c>
      <c r="N1812" s="57">
        <f>SUMIFS(техфайл!$H$7:$H$4325,техфайл!$D$7:$D$4325,F1812,техфайл!$E$7:$E$4325,G1812,техфайл!$F$7:$F$4325,H1812,техфайл!$G$7:$G$4325,L1812,техфайл!$A$7:$A$4325,A1812,техфайл!$K$7:$K$4325,M1812)</f>
        <v>0</v>
      </c>
      <c r="O1812" s="43"/>
      <c r="P1812" s="56" t="str">
        <f t="shared" ref="P1812" si="184">E1812&amp;F1812&amp;SUBSTITUTE(G1812," ","")&amp;H1812</f>
        <v>90607021400023220244</v>
      </c>
    </row>
    <row r="1813" spans="1:16" hidden="1" x14ac:dyDescent="0.3">
      <c r="A1813" s="82">
        <v>25710748</v>
      </c>
      <c r="B1813" s="191"/>
      <c r="C1813" s="191"/>
      <c r="D1813" s="191"/>
      <c r="E1813" s="44">
        <v>906</v>
      </c>
      <c r="F1813" s="44" t="s">
        <v>145</v>
      </c>
      <c r="G1813" s="62" t="s">
        <v>684</v>
      </c>
      <c r="H1813" s="56">
        <v>244</v>
      </c>
      <c r="I1813" s="56"/>
      <c r="J1813" s="57">
        <f>SUMIFS(техфайл!$H$7:$H$4325,техфайл!$D$7:$D$4325,F1813,техфайл!$E$7:$E$4325,G1813,техфайл!$F$7:$F$4325,H1813,техфайл!$A$7:$A$4325,A1813)</f>
        <v>0</v>
      </c>
      <c r="K1813" s="57"/>
      <c r="L1813" s="56">
        <v>342</v>
      </c>
      <c r="M1813" s="89">
        <v>2230</v>
      </c>
      <c r="N1813" s="57">
        <f>SUMIFS(техфайл!$H$7:$H$4325,техфайл!$D$7:$D$4325,F1813,техфайл!$E$7:$E$4325,G1813,техфайл!$F$7:$F$4325,H1813,техфайл!$G$7:$G$4325,L1813,техфайл!$A$7:$A$4325,A1813,техфайл!$K$7:$K$4325,M1813)</f>
        <v>0</v>
      </c>
      <c r="O1813" s="43"/>
      <c r="P1813" s="56" t="str">
        <f t="shared" si="182"/>
        <v>906070214000R3040244</v>
      </c>
    </row>
    <row r="1814" spans="1:16" hidden="1" x14ac:dyDescent="0.3">
      <c r="A1814" s="82">
        <v>25710748</v>
      </c>
      <c r="B1814" s="191"/>
      <c r="C1814" s="191"/>
      <c r="D1814" s="191"/>
      <c r="E1814" s="44">
        <v>906</v>
      </c>
      <c r="F1814" s="44" t="s">
        <v>145</v>
      </c>
      <c r="G1814" s="62">
        <v>1400023220</v>
      </c>
      <c r="H1814" s="56">
        <v>244</v>
      </c>
      <c r="I1814" s="56"/>
      <c r="J1814" s="57"/>
      <c r="K1814" s="57"/>
      <c r="L1814" s="56">
        <v>344</v>
      </c>
      <c r="M1814" s="89" t="s">
        <v>136</v>
      </c>
      <c r="N1814" s="57">
        <f>SUMIFS(техфайл!$H$7:$H$4325,техфайл!$D$7:$D$4325,F1814,техфайл!$E$7:$E$4325,G1814,техфайл!$F$7:$F$4325,H1814,техфайл!$G$7:$G$4325,L1814,техфайл!$A$7:$A$4325,A1814,техфайл!$K$7:$K$4325,M1814)</f>
        <v>0</v>
      </c>
      <c r="O1814" s="43"/>
      <c r="P1814" s="56" t="str">
        <f t="shared" si="182"/>
        <v>90607021400023220244</v>
      </c>
    </row>
    <row r="1815" spans="1:16" hidden="1" x14ac:dyDescent="0.3">
      <c r="A1815" s="82">
        <v>25710748</v>
      </c>
      <c r="B1815" s="191"/>
      <c r="C1815" s="191"/>
      <c r="D1815" s="191"/>
      <c r="E1815" s="44">
        <v>906</v>
      </c>
      <c r="F1815" s="44" t="s">
        <v>145</v>
      </c>
      <c r="G1815" s="62">
        <v>1400023220</v>
      </c>
      <c r="H1815" s="56">
        <v>244</v>
      </c>
      <c r="I1815" s="56"/>
      <c r="J1815" s="57"/>
      <c r="K1815" s="57"/>
      <c r="L1815" s="56">
        <v>346</v>
      </c>
      <c r="M1815" s="89" t="s">
        <v>136</v>
      </c>
      <c r="N1815" s="57">
        <f>SUMIFS(техфайл!$H$7:$H$4325,техфайл!$D$7:$D$4325,F1815,техфайл!$E$7:$E$4325,G1815,техфайл!$F$7:$F$4325,H1815,техфайл!$G$7:$G$4325,L1815,техфайл!$A$7:$A$4325,A1815,техфайл!$K$7:$K$4325,M1815)</f>
        <v>0</v>
      </c>
      <c r="O1815" s="43"/>
      <c r="P1815" s="56" t="str">
        <f t="shared" si="182"/>
        <v>90607021400023220244</v>
      </c>
    </row>
    <row r="1816" spans="1:16" hidden="1" x14ac:dyDescent="0.3">
      <c r="A1816" s="82">
        <v>25710748</v>
      </c>
      <c r="B1816" s="191"/>
      <c r="C1816" s="191"/>
      <c r="D1816" s="191"/>
      <c r="E1816" s="44">
        <v>906</v>
      </c>
      <c r="F1816" s="44" t="s">
        <v>145</v>
      </c>
      <c r="G1816" s="62">
        <v>1400023220</v>
      </c>
      <c r="H1816" s="56">
        <v>851</v>
      </c>
      <c r="I1816" s="56"/>
      <c r="J1816" s="57">
        <f>SUMIFS(техфайл!$H$7:$H$4325,техфайл!$D$7:$D$4325,F1816,техфайл!$E$7:$E$4325,G1816,техфайл!$F$7:$F$4325,H1816,техфайл!$A$7:$A$4325,A1816)</f>
        <v>0</v>
      </c>
      <c r="K1816" s="57"/>
      <c r="L1816" s="56">
        <v>291</v>
      </c>
      <c r="M1816" s="89" t="s">
        <v>138</v>
      </c>
      <c r="N1816" s="57">
        <f>SUMIFS(техфайл!$H$7:$H$4325,техфайл!$D$7:$D$4325,F1816,техфайл!$E$7:$E$4325,G1816,техфайл!$F$7:$F$4325,H1816,техфайл!$G$7:$G$4325,L1816,техфайл!$A$7:$A$4325,A1816,техфайл!$K$7:$K$4325,M1816)</f>
        <v>0</v>
      </c>
      <c r="O1816" s="43"/>
      <c r="P1816" s="56" t="str">
        <f t="shared" si="182"/>
        <v>90607021400023220851</v>
      </c>
    </row>
    <row r="1817" spans="1:16" hidden="1" x14ac:dyDescent="0.3">
      <c r="A1817" s="82">
        <v>25710748</v>
      </c>
      <c r="B1817" s="191"/>
      <c r="C1817" s="191"/>
      <c r="D1817" s="191"/>
      <c r="E1817" s="44">
        <v>906</v>
      </c>
      <c r="F1817" s="44" t="s">
        <v>174</v>
      </c>
      <c r="G1817" s="62">
        <v>1400005000</v>
      </c>
      <c r="H1817" s="56">
        <v>112</v>
      </c>
      <c r="I1817" s="56"/>
      <c r="J1817" s="57">
        <f>SUMIFS(техфайл!$H$7:$H$4325,техфайл!$D$7:$D$4325,F1817,техфайл!$E$7:$E$4325,G1817,техфайл!$F$7:$F$4325,H1817,техфайл!$A$7:$A$4325,A1817)</f>
        <v>0</v>
      </c>
      <c r="K1817" s="57"/>
      <c r="L1817" s="56">
        <v>212</v>
      </c>
      <c r="M1817" s="89" t="s">
        <v>175</v>
      </c>
      <c r="N1817" s="57">
        <f>SUMIFS(техфайл!$H$7:$H$4325,техфайл!$D$7:$D$4325,F1817,техфайл!$E$7:$E$4325,G1817,техфайл!$F$7:$F$4325,H1817,техфайл!$G$7:$G$4325,L1817,техфайл!$A$7:$A$4325,A1817,техфайл!$K$7:$K$4325,M1817)</f>
        <v>0</v>
      </c>
      <c r="O1817" s="43"/>
      <c r="P1817" s="56" t="str">
        <f t="shared" si="182"/>
        <v>90607051400005000112</v>
      </c>
    </row>
    <row r="1818" spans="1:16" hidden="1" x14ac:dyDescent="0.3">
      <c r="A1818" s="82">
        <v>25710748</v>
      </c>
      <c r="B1818" s="192"/>
      <c r="C1818" s="192"/>
      <c r="D1818" s="192"/>
      <c r="E1818" s="44">
        <v>906</v>
      </c>
      <c r="F1818" s="44" t="s">
        <v>174</v>
      </c>
      <c r="G1818" s="62">
        <v>1400005000</v>
      </c>
      <c r="H1818" s="56">
        <v>244</v>
      </c>
      <c r="I1818" s="56"/>
      <c r="J1818" s="57">
        <f>SUMIFS(техфайл!$H$7:$H$4325,техфайл!$D$7:$D$4325,F1818,техфайл!$E$7:$E$4325,G1818,техфайл!$F$7:$F$4325,H1818,техфайл!$A$7:$A$4325,A1818)</f>
        <v>0</v>
      </c>
      <c r="K1818" s="57"/>
      <c r="L1818" s="56">
        <v>226</v>
      </c>
      <c r="M1818" s="89" t="s">
        <v>175</v>
      </c>
      <c r="N1818" s="57">
        <f>SUMIFS(техфайл!$H$7:$H$4325,техфайл!$D$7:$D$4325,F1818,техфайл!$E$7:$E$4325,G1818,техфайл!$F$7:$F$4325,H1818,техфайл!$G$7:$G$4325,L1818,техфайл!$A$7:$A$4325,A1818,техфайл!$K$7:$K$4325,M1818)</f>
        <v>0</v>
      </c>
      <c r="O1818" s="43"/>
      <c r="P1818" s="56" t="str">
        <f t="shared" si="182"/>
        <v>90607051400005000244</v>
      </c>
    </row>
    <row r="1819" spans="1:16" ht="18.75" customHeight="1" x14ac:dyDescent="0.3">
      <c r="A1819" s="82">
        <v>25710754</v>
      </c>
      <c r="B1819" s="190" t="s">
        <v>676</v>
      </c>
      <c r="C1819" s="190">
        <v>698</v>
      </c>
      <c r="D1819" s="190" t="str">
        <f>VLOOKUP($A1819, Учреждения!$B$4:$F$292, 3, FALSE)</f>
        <v>ГБОУ "ШКОЛА № 84 ИМЕНИ МИХАИЛА ВЕЛИЧКО Г.О. ГОРЛОВКА"</v>
      </c>
      <c r="E1819" s="81" t="s">
        <v>140</v>
      </c>
      <c r="F1819" s="81" t="s">
        <v>140</v>
      </c>
      <c r="G1819" s="81" t="s">
        <v>140</v>
      </c>
      <c r="H1819" s="81" t="s">
        <v>140</v>
      </c>
      <c r="I1819" s="81" t="s">
        <v>140</v>
      </c>
      <c r="J1819" s="81" t="s">
        <v>140</v>
      </c>
      <c r="K1819" s="80">
        <f>SUM(J1820:J1839)</f>
        <v>71520</v>
      </c>
      <c r="L1819" s="56"/>
      <c r="M1819" s="89"/>
      <c r="N1819" s="57"/>
      <c r="O1819" s="43"/>
      <c r="P1819" s="85"/>
    </row>
    <row r="1820" spans="1:16" ht="18.75" hidden="1" customHeight="1" x14ac:dyDescent="0.3">
      <c r="A1820" s="82">
        <v>25710754</v>
      </c>
      <c r="B1820" s="191"/>
      <c r="C1820" s="191"/>
      <c r="D1820" s="191"/>
      <c r="E1820" s="44">
        <v>906</v>
      </c>
      <c r="F1820" s="44" t="s">
        <v>145</v>
      </c>
      <c r="G1820" s="62">
        <v>1400023220</v>
      </c>
      <c r="H1820" s="56">
        <v>612</v>
      </c>
      <c r="I1820" s="56"/>
      <c r="J1820" s="57">
        <f>SUMIFS(техфайл!$H$7:$H$4325,техфайл!$D$7:$D$4325,F1820,техфайл!$E$7:$E$4325,G1820,техфайл!$F$7:$F$4325,H1820,техфайл!$A$7:$A$4325,A1820)</f>
        <v>0</v>
      </c>
      <c r="K1820" s="57"/>
      <c r="L1820" s="56">
        <v>211</v>
      </c>
      <c r="M1820" s="89" t="s">
        <v>172</v>
      </c>
      <c r="N1820" s="57">
        <f>SUMIFS(техфайл!$H$7:$H$4325,техфайл!$D$7:$D$4325,F1820,техфайл!$E$7:$E$4325,G1820,техфайл!$F$7:$F$4325,H1820,техфайл!$G$7:$G$4325,L1820,техфайл!$A$7:$A$4325,A1820,техфайл!$K$7:$K$4325,M1820)+SUMIFS(техфайл!$H$7:$H$4325,техфайл!$D$7:$D$4325,F1820,техфайл!$E$7:$E$4325,G1820,техфайл!$F$7:$F$4325,H1820,техфайл!$G$7:$G$4325,266,техфайл!$A$7:$A$4325,A1820,техфайл!$K$7:$K$4325,M1820)</f>
        <v>0</v>
      </c>
      <c r="O1820" s="43"/>
      <c r="P1820" s="56" t="str">
        <f t="shared" ref="P1820:P1839" si="185">E1820&amp;F1820&amp;SUBSTITUTE(G1820," ","")&amp;H1820</f>
        <v>90607021400023220612</v>
      </c>
    </row>
    <row r="1821" spans="1:16" x14ac:dyDescent="0.3">
      <c r="A1821" s="82">
        <v>25710754</v>
      </c>
      <c r="B1821" s="191"/>
      <c r="C1821" s="191"/>
      <c r="D1821" s="191"/>
      <c r="E1821" s="44">
        <v>906</v>
      </c>
      <c r="F1821" s="44" t="s">
        <v>145</v>
      </c>
      <c r="G1821" s="62" t="s">
        <v>684</v>
      </c>
      <c r="H1821" s="56">
        <v>612</v>
      </c>
      <c r="I1821" s="56"/>
      <c r="J1821" s="57">
        <f>SUMIFS(техфайл!$H$7:$H$4325,техфайл!$D$7:$D$4325,F1821,техфайл!$E$7:$E$4325,G1821,техфайл!$F$7:$F$4325,H1821,техфайл!$A$7:$A$4325,A1821)</f>
        <v>71520</v>
      </c>
      <c r="K1821" s="57"/>
      <c r="L1821" s="56">
        <v>213</v>
      </c>
      <c r="M1821" s="89" t="s">
        <v>173</v>
      </c>
      <c r="N1821" s="57">
        <f>SUMIFS(техфайл!$H$7:$H$4325,техфайл!$D$7:$D$4325,F1821,техфайл!$E$7:$E$4325,G1821,техфайл!$F$7:$F$4325,H1821,техфайл!$G$7:$G$4325,L1821,техфайл!$A$7:$A$4325,A1821,техфайл!$K$7:$K$4325,M1821)</f>
        <v>0</v>
      </c>
      <c r="O1821" s="43"/>
      <c r="P1821" s="56" t="str">
        <f t="shared" si="185"/>
        <v>906070214000R3040612</v>
      </c>
    </row>
    <row r="1822" spans="1:16" ht="18.75" hidden="1" customHeight="1" x14ac:dyDescent="0.3">
      <c r="A1822" s="82">
        <v>25710754</v>
      </c>
      <c r="B1822" s="191"/>
      <c r="C1822" s="191"/>
      <c r="D1822" s="191"/>
      <c r="E1822" s="44">
        <v>906</v>
      </c>
      <c r="F1822" s="44" t="s">
        <v>145</v>
      </c>
      <c r="G1822" s="62" t="s">
        <v>683</v>
      </c>
      <c r="H1822" s="56">
        <v>612</v>
      </c>
      <c r="I1822" s="56"/>
      <c r="J1822" s="57">
        <f>SUMIFS(техфайл!$H$7:$H$4325,техфайл!$D$7:$D$4325,F1822,техфайл!$E$7:$E$4325,G1822,техфайл!$F$7:$F$4325,H1822,техфайл!$A$7:$A$4325,A1822)</f>
        <v>0</v>
      </c>
      <c r="K1822" s="57"/>
      <c r="L1822" s="56">
        <v>211</v>
      </c>
      <c r="M1822" s="89" t="s">
        <v>172</v>
      </c>
      <c r="N1822" s="57">
        <f>SUMIFS(техфайл!$H$7:$H$4325,техфайл!$D$7:$D$4325,F1822,техфайл!$E$7:$E$4325,G1822,техфайл!$F$7:$F$4325,H1822,техфайл!$G$7:$G$4325,L1822,техфайл!$A$7:$A$4325,A1822,техфайл!$K$7:$K$4325,M1822)+SUMIFS(техфайл!$H$7:$H$4325,техфайл!$D$7:$D$4325,F1822,техфайл!$E$7:$E$4325,G1822,техфайл!$F$7:$F$4325,H1822,техфайл!$G$7:$G$4325,266,техфайл!$A$7:$A$4325,A1822,техфайл!$K$7:$K$4325,M1822)</f>
        <v>0</v>
      </c>
      <c r="O1822" s="43"/>
      <c r="P1822" s="56" t="str">
        <f t="shared" ref="P1822:P1823" si="186">E1822&amp;F1822&amp;SUBSTITUTE(G1822," ","")&amp;H1822</f>
        <v>906070214000R3030612</v>
      </c>
    </row>
    <row r="1823" spans="1:16" hidden="1" x14ac:dyDescent="0.3">
      <c r="A1823" s="82">
        <v>25710754</v>
      </c>
      <c r="B1823" s="191"/>
      <c r="C1823" s="191"/>
      <c r="D1823" s="191"/>
      <c r="E1823" s="44">
        <v>906</v>
      </c>
      <c r="F1823" s="44" t="s">
        <v>145</v>
      </c>
      <c r="G1823" s="62" t="s">
        <v>683</v>
      </c>
      <c r="H1823" s="56"/>
      <c r="I1823" s="56"/>
      <c r="J1823" s="57">
        <f>SUMIFS(техфайл!$H$7:$H$4325,техфайл!$D$7:$D$4325,F1823,техфайл!$E$7:$E$4325,G1823,техфайл!$F$7:$F$4325,H1823,техфайл!$A$7:$A$4325,A1823)</f>
        <v>0</v>
      </c>
      <c r="K1823" s="57"/>
      <c r="L1823" s="56">
        <v>213</v>
      </c>
      <c r="M1823" s="89" t="s">
        <v>173</v>
      </c>
      <c r="N1823" s="57">
        <f>SUMIFS(техфайл!$H$7:$H$4325,техфайл!$D$7:$D$4325,F1823,техфайл!$E$7:$E$4325,G1823,техфайл!$F$7:$F$4325,H1823,техфайл!$G$7:$G$4325,L1823,техфайл!$A$7:$A$4325,A1823,техфайл!$K$7:$K$4325,M1823)</f>
        <v>0</v>
      </c>
      <c r="O1823" s="43"/>
      <c r="P1823" s="56" t="str">
        <f t="shared" si="186"/>
        <v>906070214000R3030</v>
      </c>
    </row>
    <row r="1824" spans="1:16" hidden="1" x14ac:dyDescent="0.3">
      <c r="A1824" s="82">
        <v>25710754</v>
      </c>
      <c r="B1824" s="191"/>
      <c r="C1824" s="191"/>
      <c r="D1824" s="191"/>
      <c r="E1824" s="44">
        <v>906</v>
      </c>
      <c r="F1824" s="44" t="s">
        <v>145</v>
      </c>
      <c r="G1824" s="62" t="s">
        <v>685</v>
      </c>
      <c r="H1824" s="56">
        <v>612</v>
      </c>
      <c r="I1824" s="56"/>
      <c r="J1824" s="57">
        <f>SUMIFS(техфайл!$H$7:$H$4325,техфайл!$D$7:$D$4325,F1824,техфайл!$E$7:$E$4325,G1824,техфайл!$F$7:$F$4325,H1824,техфайл!$A$7:$A$4325,A1824)</f>
        <v>0</v>
      </c>
      <c r="K1824" s="57"/>
      <c r="L1824" s="56">
        <v>221</v>
      </c>
      <c r="M1824" s="89" t="s">
        <v>131</v>
      </c>
      <c r="N1824" s="57">
        <f>SUMIFS(техфайл!$H$7:$H$4325,техфайл!$D$7:$D$4325,F1824,техфайл!$E$7:$E$4325,G1824,техфайл!$F$7:$F$4325,H1824,техфайл!$G$7:$G$4325,L1824,техфайл!$A$7:$A$4325,A1824,техфайл!$K$7:$K$4325,M1824)</f>
        <v>0</v>
      </c>
      <c r="O1824" s="43"/>
      <c r="P1824" s="56" t="str">
        <f t="shared" si="185"/>
        <v>906070214000R0500612</v>
      </c>
    </row>
    <row r="1825" spans="1:16" hidden="1" x14ac:dyDescent="0.3">
      <c r="A1825" s="82">
        <v>25710754</v>
      </c>
      <c r="B1825" s="191"/>
      <c r="C1825" s="191"/>
      <c r="D1825" s="191"/>
      <c r="E1825" s="44">
        <v>906</v>
      </c>
      <c r="F1825" s="44" t="s">
        <v>145</v>
      </c>
      <c r="G1825" s="62" t="s">
        <v>685</v>
      </c>
      <c r="H1825" s="56"/>
      <c r="I1825" s="56"/>
      <c r="J1825" s="57">
        <f>SUMIFS(техфайл!$H$7:$H$4325,техфайл!$D$7:$D$4325,F1825,техфайл!$E$7:$E$4325,G1825,техфайл!$F$7:$F$4325,H1825,техфайл!$A$7:$A$4325,A1825)</f>
        <v>0</v>
      </c>
      <c r="K1825" s="57"/>
      <c r="L1825" s="56">
        <v>223</v>
      </c>
      <c r="M1825" s="89" t="s">
        <v>132</v>
      </c>
      <c r="N1825" s="57">
        <f>SUMIFS(техфайл!$H$7:$H$4325,техфайл!$D$7:$D$4325,F1825,техфайл!$E$7:$E$4325,G1825,техфайл!$F$7:$F$4325,H1825,техфайл!$G$7:$G$4325,L1825,техфайл!$A$7:$A$4325,A1825,техфайл!$K$7:$K$4325,M1825)</f>
        <v>0</v>
      </c>
      <c r="O1825" s="43"/>
      <c r="P1825" s="56" t="str">
        <f t="shared" si="185"/>
        <v>906070214000R0500</v>
      </c>
    </row>
    <row r="1826" spans="1:16" hidden="1" x14ac:dyDescent="0.3">
      <c r="A1826" s="82">
        <v>25710754</v>
      </c>
      <c r="B1826" s="191"/>
      <c r="C1826" s="191"/>
      <c r="D1826" s="191"/>
      <c r="E1826" s="44">
        <v>906</v>
      </c>
      <c r="F1826" s="44" t="s">
        <v>145</v>
      </c>
      <c r="G1826" s="62">
        <v>1400023220</v>
      </c>
      <c r="H1826" s="56">
        <v>244</v>
      </c>
      <c r="I1826" s="56"/>
      <c r="J1826" s="57"/>
      <c r="K1826" s="57"/>
      <c r="L1826" s="56">
        <v>223</v>
      </c>
      <c r="M1826" s="89" t="s">
        <v>133</v>
      </c>
      <c r="N1826" s="57">
        <f>SUMIFS(техфайл!$H$7:$H$4325,техфайл!$D$7:$D$4325,F1826,техфайл!$E$7:$E$4325,G1826,техфайл!$F$7:$F$4325,H1826,техфайл!$G$7:$G$4325,L1826,техфайл!$A$7:$A$4325,A1826,техфайл!$K$7:$K$4325,M1826)</f>
        <v>0</v>
      </c>
      <c r="O1826" s="43"/>
      <c r="P1826" s="56" t="str">
        <f t="shared" si="185"/>
        <v>90607021400023220244</v>
      </c>
    </row>
    <row r="1827" spans="1:16" hidden="1" x14ac:dyDescent="0.3">
      <c r="A1827" s="82">
        <v>25710754</v>
      </c>
      <c r="B1827" s="191"/>
      <c r="C1827" s="191"/>
      <c r="D1827" s="191"/>
      <c r="E1827" s="44">
        <v>906</v>
      </c>
      <c r="F1827" s="44" t="s">
        <v>145</v>
      </c>
      <c r="G1827" s="62">
        <v>1400023220</v>
      </c>
      <c r="H1827" s="56">
        <v>247</v>
      </c>
      <c r="I1827" s="56"/>
      <c r="J1827" s="57"/>
      <c r="K1827" s="57"/>
      <c r="L1827" s="56">
        <v>223</v>
      </c>
      <c r="M1827" s="89" t="s">
        <v>134</v>
      </c>
      <c r="N1827" s="57">
        <f>SUMIFS(техфайл!$H$7:$H$4325,техфайл!$D$7:$D$4325,F1827,техфайл!$E$7:$E$4325,G1827,техфайл!$F$7:$F$4325,H1827,техфайл!$G$7:$G$4325,L1827,техфайл!$A$7:$A$4325,A1827,техфайл!$K$7:$K$4325,M1827)</f>
        <v>0</v>
      </c>
      <c r="O1827" s="43"/>
      <c r="P1827" s="56" t="str">
        <f t="shared" si="185"/>
        <v>90607021400023220247</v>
      </c>
    </row>
    <row r="1828" spans="1:16" hidden="1" x14ac:dyDescent="0.3">
      <c r="A1828" s="82">
        <v>25710754</v>
      </c>
      <c r="B1828" s="191"/>
      <c r="C1828" s="191"/>
      <c r="D1828" s="191"/>
      <c r="E1828" s="44">
        <v>906</v>
      </c>
      <c r="F1828" s="44" t="s">
        <v>145</v>
      </c>
      <c r="G1828" s="62">
        <v>1400023220</v>
      </c>
      <c r="H1828" s="56">
        <v>247</v>
      </c>
      <c r="I1828" s="56"/>
      <c r="J1828" s="57"/>
      <c r="K1828" s="57"/>
      <c r="L1828" s="56">
        <v>223</v>
      </c>
      <c r="M1828" s="89" t="s">
        <v>135</v>
      </c>
      <c r="N1828" s="57">
        <f>SUMIFS(техфайл!$H$7:$H$4325,техфайл!$D$7:$D$4325,F1828,техфайл!$E$7:$E$4325,G1828,техфайл!$F$7:$F$4325,H1828,техфайл!$G$7:$G$4325,L1828,техфайл!$A$7:$A$4325,A1828,техфайл!$K$7:$K$4325,M1828)</f>
        <v>0</v>
      </c>
      <c r="O1828" s="43"/>
      <c r="P1828" s="56" t="str">
        <f t="shared" si="185"/>
        <v>90607021400023220247</v>
      </c>
    </row>
    <row r="1829" spans="1:16" hidden="1" x14ac:dyDescent="0.3">
      <c r="A1829" s="82">
        <v>25710754</v>
      </c>
      <c r="B1829" s="191"/>
      <c r="C1829" s="191"/>
      <c r="D1829" s="191"/>
      <c r="E1829" s="44">
        <v>906</v>
      </c>
      <c r="F1829" s="44" t="s">
        <v>145</v>
      </c>
      <c r="G1829" s="62">
        <v>1400023220</v>
      </c>
      <c r="H1829" s="56">
        <v>244</v>
      </c>
      <c r="I1829" s="56"/>
      <c r="J1829" s="57"/>
      <c r="K1829" s="57"/>
      <c r="L1829" s="56">
        <v>225</v>
      </c>
      <c r="M1829" s="89" t="s">
        <v>131</v>
      </c>
      <c r="N1829" s="57">
        <f>SUMIFS(техфайл!$H$7:$H$4325,техфайл!$D$7:$D$4325,F1829,техфайл!$E$7:$E$4325,G1829,техфайл!$F$7:$F$4325,H1829,техфайл!$G$7:$G$4325,L1829,техфайл!$A$7:$A$4325,A1829,техфайл!$K$7:$K$4325,M1829)</f>
        <v>0</v>
      </c>
      <c r="O1829" s="43"/>
      <c r="P1829" s="56" t="str">
        <f t="shared" si="185"/>
        <v>90607021400023220244</v>
      </c>
    </row>
    <row r="1830" spans="1:16" hidden="1" x14ac:dyDescent="0.3">
      <c r="A1830" s="82">
        <v>25710754</v>
      </c>
      <c r="B1830" s="191"/>
      <c r="C1830" s="191"/>
      <c r="D1830" s="191"/>
      <c r="E1830" s="44">
        <v>906</v>
      </c>
      <c r="F1830" s="44" t="s">
        <v>145</v>
      </c>
      <c r="G1830" s="62">
        <v>1400023220</v>
      </c>
      <c r="H1830" s="56">
        <v>244</v>
      </c>
      <c r="I1830" s="56"/>
      <c r="J1830" s="57"/>
      <c r="K1830" s="57"/>
      <c r="L1830" s="56">
        <v>226</v>
      </c>
      <c r="M1830" s="89" t="s">
        <v>137</v>
      </c>
      <c r="N1830" s="57">
        <f>SUMIFS(техфайл!$H$7:$H$4325,техфайл!$D$7:$D$4325,F1830,техфайл!$E$7:$E$4325,G1830,техфайл!$F$7:$F$4325,H1830,техфайл!$G$7:$G$4325,L1830,техфайл!$A$7:$A$4325,A1830,техфайл!$K$7:$K$4325,M1830)</f>
        <v>0</v>
      </c>
      <c r="O1830" s="43"/>
      <c r="P1830" s="56" t="str">
        <f t="shared" si="185"/>
        <v>90607021400023220244</v>
      </c>
    </row>
    <row r="1831" spans="1:16" hidden="1" x14ac:dyDescent="0.3">
      <c r="A1831" s="82">
        <v>25710754</v>
      </c>
      <c r="B1831" s="191"/>
      <c r="C1831" s="191"/>
      <c r="D1831" s="191"/>
      <c r="E1831" s="44">
        <v>906</v>
      </c>
      <c r="F1831" s="44" t="s">
        <v>145</v>
      </c>
      <c r="G1831" s="62">
        <v>1400023220</v>
      </c>
      <c r="H1831" s="56">
        <v>244</v>
      </c>
      <c r="I1831" s="56"/>
      <c r="J1831" s="57"/>
      <c r="K1831" s="57"/>
      <c r="L1831" s="56">
        <v>226</v>
      </c>
      <c r="M1831" s="89" t="s">
        <v>131</v>
      </c>
      <c r="N1831" s="57">
        <f>SUMIFS(техфайл!$H$7:$H$4325,техфайл!$D$7:$D$4325,F1831,техфайл!$E$7:$E$4325,G1831,техфайл!$F$7:$F$4325,H1831,техфайл!$G$7:$G$4325,L1831,техфайл!$A$7:$A$4325,A1831,техфайл!$K$7:$K$4325,M1831)</f>
        <v>0</v>
      </c>
      <c r="O1831" s="43"/>
      <c r="P1831" s="56" t="str">
        <f t="shared" si="185"/>
        <v>90607021400023220244</v>
      </c>
    </row>
    <row r="1832" spans="1:16" hidden="1" x14ac:dyDescent="0.3">
      <c r="A1832" s="82">
        <v>25710754</v>
      </c>
      <c r="B1832" s="191"/>
      <c r="C1832" s="191"/>
      <c r="D1832" s="191"/>
      <c r="E1832" s="44">
        <v>906</v>
      </c>
      <c r="F1832" s="44" t="s">
        <v>145</v>
      </c>
      <c r="G1832" s="62">
        <v>1400023220</v>
      </c>
      <c r="H1832" s="56">
        <v>244</v>
      </c>
      <c r="I1832" s="56"/>
      <c r="J1832" s="57"/>
      <c r="K1832" s="57"/>
      <c r="L1832" s="56">
        <v>310</v>
      </c>
      <c r="M1832" s="89" t="s">
        <v>136</v>
      </c>
      <c r="N1832" s="57">
        <f>SUMIFS(техфайл!$H$7:$H$4325,техфайл!$D$7:$D$4325,F1832,техфайл!$E$7:$E$4325,G1832,техфайл!$F$7:$F$4325,H1832,техфайл!$G$7:$G$4325,L1832,техфайл!$A$7:$A$4325,A1832,техфайл!$K$7:$K$4325,M1832)</f>
        <v>0</v>
      </c>
      <c r="O1832" s="43"/>
      <c r="P1832" s="56" t="str">
        <f t="shared" si="185"/>
        <v>90607021400023220244</v>
      </c>
    </row>
    <row r="1833" spans="1:16" hidden="1" x14ac:dyDescent="0.3">
      <c r="A1833" s="82">
        <v>25710754</v>
      </c>
      <c r="B1833" s="191"/>
      <c r="C1833" s="191"/>
      <c r="D1833" s="191"/>
      <c r="E1833" s="44">
        <v>906</v>
      </c>
      <c r="F1833" s="44" t="s">
        <v>145</v>
      </c>
      <c r="G1833" s="62">
        <v>1400023220</v>
      </c>
      <c r="H1833" s="56">
        <v>244</v>
      </c>
      <c r="I1833" s="56"/>
      <c r="J1833" s="57"/>
      <c r="K1833" s="57"/>
      <c r="L1833" s="56">
        <v>342</v>
      </c>
      <c r="M1833" s="89">
        <v>2230</v>
      </c>
      <c r="N1833" s="57">
        <f>SUMIFS(техфайл!$H$7:$H$4325,техфайл!$D$7:$D$4325,F1833,техфайл!$E$7:$E$4325,G1833,техфайл!$F$7:$F$4325,H1833,техфайл!$G$7:$G$4325,L1833,техфайл!$A$7:$A$4325,A1833,техфайл!$K$7:$K$4325,M1833)</f>
        <v>0</v>
      </c>
      <c r="O1833" s="43"/>
      <c r="P1833" s="56" t="str">
        <f t="shared" ref="P1833" si="187">E1833&amp;F1833&amp;SUBSTITUTE(G1833," ","")&amp;H1833</f>
        <v>90607021400023220244</v>
      </c>
    </row>
    <row r="1834" spans="1:16" hidden="1" x14ac:dyDescent="0.3">
      <c r="A1834" s="82">
        <v>25710754</v>
      </c>
      <c r="B1834" s="191"/>
      <c r="C1834" s="191"/>
      <c r="D1834" s="191"/>
      <c r="E1834" s="44">
        <v>906</v>
      </c>
      <c r="F1834" s="44" t="s">
        <v>145</v>
      </c>
      <c r="G1834" s="62" t="s">
        <v>684</v>
      </c>
      <c r="H1834" s="56">
        <v>244</v>
      </c>
      <c r="I1834" s="56"/>
      <c r="J1834" s="57">
        <f>SUMIFS(техфайл!$H$7:$H$4325,техфайл!$D$7:$D$4325,F1834,техфайл!$E$7:$E$4325,G1834,техфайл!$F$7:$F$4325,H1834,техфайл!$A$7:$A$4325,A1834)</f>
        <v>0</v>
      </c>
      <c r="K1834" s="57"/>
      <c r="L1834" s="56">
        <v>342</v>
      </c>
      <c r="M1834" s="89">
        <v>2230</v>
      </c>
      <c r="N1834" s="57">
        <f>SUMIFS(техфайл!$H$7:$H$4325,техфайл!$D$7:$D$4325,F1834,техфайл!$E$7:$E$4325,G1834,техфайл!$F$7:$F$4325,H1834,техфайл!$G$7:$G$4325,L1834,техфайл!$A$7:$A$4325,A1834,техфайл!$K$7:$K$4325,M1834)</f>
        <v>0</v>
      </c>
      <c r="O1834" s="43"/>
      <c r="P1834" s="56" t="str">
        <f t="shared" si="185"/>
        <v>906070214000R3040244</v>
      </c>
    </row>
    <row r="1835" spans="1:16" hidden="1" x14ac:dyDescent="0.3">
      <c r="A1835" s="82">
        <v>25710754</v>
      </c>
      <c r="B1835" s="191"/>
      <c r="C1835" s="191"/>
      <c r="D1835" s="191"/>
      <c r="E1835" s="44">
        <v>906</v>
      </c>
      <c r="F1835" s="44" t="s">
        <v>145</v>
      </c>
      <c r="G1835" s="62">
        <v>1400023220</v>
      </c>
      <c r="H1835" s="56">
        <v>244</v>
      </c>
      <c r="I1835" s="56"/>
      <c r="J1835" s="57"/>
      <c r="K1835" s="57"/>
      <c r="L1835" s="56">
        <v>344</v>
      </c>
      <c r="M1835" s="89" t="s">
        <v>136</v>
      </c>
      <c r="N1835" s="57">
        <f>SUMIFS(техфайл!$H$7:$H$4325,техфайл!$D$7:$D$4325,F1835,техфайл!$E$7:$E$4325,G1835,техфайл!$F$7:$F$4325,H1835,техфайл!$G$7:$G$4325,L1835,техфайл!$A$7:$A$4325,A1835,техфайл!$K$7:$K$4325,M1835)</f>
        <v>0</v>
      </c>
      <c r="O1835" s="43"/>
      <c r="P1835" s="56" t="str">
        <f t="shared" si="185"/>
        <v>90607021400023220244</v>
      </c>
    </row>
    <row r="1836" spans="1:16" hidden="1" x14ac:dyDescent="0.3">
      <c r="A1836" s="82">
        <v>25710754</v>
      </c>
      <c r="B1836" s="191"/>
      <c r="C1836" s="191"/>
      <c r="D1836" s="191"/>
      <c r="E1836" s="44">
        <v>906</v>
      </c>
      <c r="F1836" s="44" t="s">
        <v>145</v>
      </c>
      <c r="G1836" s="62">
        <v>1400023220</v>
      </c>
      <c r="H1836" s="56">
        <v>244</v>
      </c>
      <c r="I1836" s="56"/>
      <c r="J1836" s="57"/>
      <c r="K1836" s="57"/>
      <c r="L1836" s="56">
        <v>346</v>
      </c>
      <c r="M1836" s="89" t="s">
        <v>136</v>
      </c>
      <c r="N1836" s="57">
        <f>SUMIFS(техфайл!$H$7:$H$4325,техфайл!$D$7:$D$4325,F1836,техфайл!$E$7:$E$4325,G1836,техфайл!$F$7:$F$4325,H1836,техфайл!$G$7:$G$4325,L1836,техфайл!$A$7:$A$4325,A1836,техфайл!$K$7:$K$4325,M1836)</f>
        <v>0</v>
      </c>
      <c r="O1836" s="43"/>
      <c r="P1836" s="56" t="str">
        <f t="shared" si="185"/>
        <v>90607021400023220244</v>
      </c>
    </row>
    <row r="1837" spans="1:16" hidden="1" x14ac:dyDescent="0.3">
      <c r="A1837" s="82">
        <v>25710754</v>
      </c>
      <c r="B1837" s="191"/>
      <c r="C1837" s="191"/>
      <c r="D1837" s="191"/>
      <c r="E1837" s="44">
        <v>906</v>
      </c>
      <c r="F1837" s="44" t="s">
        <v>145</v>
      </c>
      <c r="G1837" s="62">
        <v>1400023220</v>
      </c>
      <c r="H1837" s="56">
        <v>851</v>
      </c>
      <c r="I1837" s="56"/>
      <c r="J1837" s="57">
        <f>SUMIFS(техфайл!$H$7:$H$4325,техфайл!$D$7:$D$4325,F1837,техфайл!$E$7:$E$4325,G1837,техфайл!$F$7:$F$4325,H1837,техфайл!$A$7:$A$4325,A1837)</f>
        <v>0</v>
      </c>
      <c r="K1837" s="57"/>
      <c r="L1837" s="56">
        <v>291</v>
      </c>
      <c r="M1837" s="89" t="s">
        <v>138</v>
      </c>
      <c r="N1837" s="57">
        <f>SUMIFS(техфайл!$H$7:$H$4325,техфайл!$D$7:$D$4325,F1837,техфайл!$E$7:$E$4325,G1837,техфайл!$F$7:$F$4325,H1837,техфайл!$G$7:$G$4325,L1837,техфайл!$A$7:$A$4325,A1837,техфайл!$K$7:$K$4325,M1837)</f>
        <v>0</v>
      </c>
      <c r="O1837" s="43"/>
      <c r="P1837" s="56" t="str">
        <f t="shared" si="185"/>
        <v>90607021400023220851</v>
      </c>
    </row>
    <row r="1838" spans="1:16" hidden="1" x14ac:dyDescent="0.3">
      <c r="A1838" s="82">
        <v>25710754</v>
      </c>
      <c r="B1838" s="191"/>
      <c r="C1838" s="191"/>
      <c r="D1838" s="191"/>
      <c r="E1838" s="44">
        <v>906</v>
      </c>
      <c r="F1838" s="44" t="s">
        <v>174</v>
      </c>
      <c r="G1838" s="62">
        <v>1400005000</v>
      </c>
      <c r="H1838" s="56">
        <v>112</v>
      </c>
      <c r="I1838" s="56"/>
      <c r="J1838" s="57">
        <f>SUMIFS(техфайл!$H$7:$H$4325,техфайл!$D$7:$D$4325,F1838,техфайл!$E$7:$E$4325,G1838,техфайл!$F$7:$F$4325,H1838,техфайл!$A$7:$A$4325,A1838)</f>
        <v>0</v>
      </c>
      <c r="K1838" s="57"/>
      <c r="L1838" s="56">
        <v>212</v>
      </c>
      <c r="M1838" s="89" t="s">
        <v>175</v>
      </c>
      <c r="N1838" s="57">
        <f>SUMIFS(техфайл!$H$7:$H$4325,техфайл!$D$7:$D$4325,F1838,техфайл!$E$7:$E$4325,G1838,техфайл!$F$7:$F$4325,H1838,техфайл!$G$7:$G$4325,L1838,техфайл!$A$7:$A$4325,A1838,техфайл!$K$7:$K$4325,M1838)</f>
        <v>0</v>
      </c>
      <c r="O1838" s="43"/>
      <c r="P1838" s="56" t="str">
        <f t="shared" si="185"/>
        <v>90607051400005000112</v>
      </c>
    </row>
    <row r="1839" spans="1:16" hidden="1" x14ac:dyDescent="0.3">
      <c r="A1839" s="82">
        <v>25710754</v>
      </c>
      <c r="B1839" s="192"/>
      <c r="C1839" s="192"/>
      <c r="D1839" s="192"/>
      <c r="E1839" s="44">
        <v>906</v>
      </c>
      <c r="F1839" s="44" t="s">
        <v>174</v>
      </c>
      <c r="G1839" s="62">
        <v>1400005000</v>
      </c>
      <c r="H1839" s="56">
        <v>244</v>
      </c>
      <c r="I1839" s="56"/>
      <c r="J1839" s="57">
        <f>SUMIFS(техфайл!$H$7:$H$4325,техфайл!$D$7:$D$4325,F1839,техфайл!$E$7:$E$4325,G1839,техфайл!$F$7:$F$4325,H1839,техфайл!$A$7:$A$4325,A1839)</f>
        <v>0</v>
      </c>
      <c r="K1839" s="57"/>
      <c r="L1839" s="56">
        <v>226</v>
      </c>
      <c r="M1839" s="89" t="s">
        <v>175</v>
      </c>
      <c r="N1839" s="57">
        <f>SUMIFS(техфайл!$H$7:$H$4325,техфайл!$D$7:$D$4325,F1839,техфайл!$E$7:$E$4325,G1839,техфайл!$F$7:$F$4325,H1839,техфайл!$G$7:$G$4325,L1839,техфайл!$A$7:$A$4325,A1839,техфайл!$K$7:$K$4325,M1839)</f>
        <v>0</v>
      </c>
      <c r="O1839" s="43"/>
      <c r="P1839" s="56" t="str">
        <f t="shared" si="185"/>
        <v>90607051400005000244</v>
      </c>
    </row>
    <row r="1840" spans="1:16" ht="18.75" customHeight="1" x14ac:dyDescent="0.3">
      <c r="A1840" s="82">
        <v>25710234</v>
      </c>
      <c r="B1840" s="190" t="s">
        <v>677</v>
      </c>
      <c r="C1840" s="190">
        <v>699</v>
      </c>
      <c r="D1840" s="190" t="str">
        <f>VLOOKUP($A1840, Учреждения!$B$4:$F$292, 3, FALSE)</f>
        <v>ГБОУ "ЛИЦЕЙ № 85 "ГАРМОНИЯ" Г.О. ГОРЛОВКА"</v>
      </c>
      <c r="E1840" s="81" t="s">
        <v>140</v>
      </c>
      <c r="F1840" s="81" t="s">
        <v>140</v>
      </c>
      <c r="G1840" s="81" t="s">
        <v>140</v>
      </c>
      <c r="H1840" s="81" t="s">
        <v>140</v>
      </c>
      <c r="I1840" s="81" t="s">
        <v>140</v>
      </c>
      <c r="J1840" s="81" t="s">
        <v>140</v>
      </c>
      <c r="K1840" s="80">
        <f>SUM(J1841:J1860)</f>
        <v>129630</v>
      </c>
      <c r="L1840" s="56"/>
      <c r="M1840" s="89"/>
      <c r="N1840" s="57"/>
      <c r="O1840" s="43"/>
      <c r="P1840" s="85"/>
    </row>
    <row r="1841" spans="1:16" ht="18.75" hidden="1" customHeight="1" x14ac:dyDescent="0.3">
      <c r="A1841" s="82">
        <v>25710234</v>
      </c>
      <c r="B1841" s="191"/>
      <c r="C1841" s="191"/>
      <c r="D1841" s="191"/>
      <c r="E1841" s="44">
        <v>906</v>
      </c>
      <c r="F1841" s="44" t="s">
        <v>145</v>
      </c>
      <c r="G1841" s="62">
        <v>1400023220</v>
      </c>
      <c r="H1841" s="56">
        <v>612</v>
      </c>
      <c r="I1841" s="56"/>
      <c r="J1841" s="57">
        <f>SUMIFS(техфайл!$H$7:$H$4325,техфайл!$D$7:$D$4325,F1841,техфайл!$E$7:$E$4325,G1841,техфайл!$F$7:$F$4325,H1841,техфайл!$A$7:$A$4325,A1841)</f>
        <v>0</v>
      </c>
      <c r="K1841" s="57"/>
      <c r="L1841" s="56">
        <v>211</v>
      </c>
      <c r="M1841" s="89" t="s">
        <v>172</v>
      </c>
      <c r="N1841" s="57">
        <f>SUMIFS(техфайл!$H$7:$H$4325,техфайл!$D$7:$D$4325,F1841,техфайл!$E$7:$E$4325,G1841,техфайл!$F$7:$F$4325,H1841,техфайл!$G$7:$G$4325,L1841,техфайл!$A$7:$A$4325,A1841,техфайл!$K$7:$K$4325,M1841)+SUMIFS(техфайл!$H$7:$H$4325,техфайл!$D$7:$D$4325,F1841,техфайл!$E$7:$E$4325,G1841,техфайл!$F$7:$F$4325,H1841,техфайл!$G$7:$G$4325,266,техфайл!$A$7:$A$4325,A1841,техфайл!$K$7:$K$4325,M1841)</f>
        <v>0</v>
      </c>
      <c r="O1841" s="43"/>
      <c r="P1841" s="56" t="str">
        <f t="shared" ref="P1841:P1860" si="188">E1841&amp;F1841&amp;SUBSTITUTE(G1841," ","")&amp;H1841</f>
        <v>90607021400023220612</v>
      </c>
    </row>
    <row r="1842" spans="1:16" x14ac:dyDescent="0.3">
      <c r="A1842" s="82">
        <v>25710234</v>
      </c>
      <c r="B1842" s="191"/>
      <c r="C1842" s="191"/>
      <c r="D1842" s="191"/>
      <c r="E1842" s="44">
        <v>906</v>
      </c>
      <c r="F1842" s="44" t="s">
        <v>145</v>
      </c>
      <c r="G1842" s="62" t="s">
        <v>684</v>
      </c>
      <c r="H1842" s="56">
        <v>612</v>
      </c>
      <c r="I1842" s="56"/>
      <c r="J1842" s="57">
        <f>SUMIFS(техфайл!$H$7:$H$4325,техфайл!$D$7:$D$4325,F1842,техфайл!$E$7:$E$4325,G1842,техфайл!$F$7:$F$4325,H1842,техфайл!$A$7:$A$4325,A1842)</f>
        <v>129630</v>
      </c>
      <c r="K1842" s="57"/>
      <c r="L1842" s="56">
        <v>213</v>
      </c>
      <c r="M1842" s="89" t="s">
        <v>173</v>
      </c>
      <c r="N1842" s="57">
        <f>SUMIFS(техфайл!$H$7:$H$4325,техфайл!$D$7:$D$4325,F1842,техфайл!$E$7:$E$4325,G1842,техфайл!$F$7:$F$4325,H1842,техфайл!$G$7:$G$4325,L1842,техфайл!$A$7:$A$4325,A1842,техфайл!$K$7:$K$4325,M1842)</f>
        <v>0</v>
      </c>
      <c r="O1842" s="43"/>
      <c r="P1842" s="56" t="str">
        <f t="shared" si="188"/>
        <v>906070214000R3040612</v>
      </c>
    </row>
    <row r="1843" spans="1:16" ht="18.75" hidden="1" customHeight="1" x14ac:dyDescent="0.3">
      <c r="A1843" s="82">
        <v>25710234</v>
      </c>
      <c r="B1843" s="191"/>
      <c r="C1843" s="191"/>
      <c r="D1843" s="191"/>
      <c r="E1843" s="44">
        <v>906</v>
      </c>
      <c r="F1843" s="44" t="s">
        <v>145</v>
      </c>
      <c r="G1843" s="62" t="s">
        <v>683</v>
      </c>
      <c r="H1843" s="56">
        <v>612</v>
      </c>
      <c r="I1843" s="56"/>
      <c r="J1843" s="57">
        <f>SUMIFS(техфайл!$H$7:$H$4325,техфайл!$D$7:$D$4325,F1843,техфайл!$E$7:$E$4325,G1843,техфайл!$F$7:$F$4325,H1843,техфайл!$A$7:$A$4325,A1843)</f>
        <v>0</v>
      </c>
      <c r="K1843" s="57"/>
      <c r="L1843" s="56">
        <v>211</v>
      </c>
      <c r="M1843" s="89" t="s">
        <v>172</v>
      </c>
      <c r="N1843" s="57">
        <f>SUMIFS(техфайл!$H$7:$H$4325,техфайл!$D$7:$D$4325,F1843,техфайл!$E$7:$E$4325,G1843,техфайл!$F$7:$F$4325,H1843,техфайл!$G$7:$G$4325,L1843,техфайл!$A$7:$A$4325,A1843,техфайл!$K$7:$K$4325,M1843)+SUMIFS(техфайл!$H$7:$H$4325,техфайл!$D$7:$D$4325,F1843,техфайл!$E$7:$E$4325,G1843,техфайл!$F$7:$F$4325,H1843,техфайл!$G$7:$G$4325,266,техфайл!$A$7:$A$4325,A1843,техфайл!$K$7:$K$4325,M1843)</f>
        <v>0</v>
      </c>
      <c r="O1843" s="43"/>
      <c r="P1843" s="56" t="str">
        <f t="shared" ref="P1843:P1844" si="189">E1843&amp;F1843&amp;SUBSTITUTE(G1843," ","")&amp;H1843</f>
        <v>906070214000R3030612</v>
      </c>
    </row>
    <row r="1844" spans="1:16" hidden="1" x14ac:dyDescent="0.3">
      <c r="A1844" s="82">
        <v>25710234</v>
      </c>
      <c r="B1844" s="191"/>
      <c r="C1844" s="191"/>
      <c r="D1844" s="191"/>
      <c r="E1844" s="44">
        <v>906</v>
      </c>
      <c r="F1844" s="44" t="s">
        <v>145</v>
      </c>
      <c r="G1844" s="62" t="s">
        <v>683</v>
      </c>
      <c r="H1844" s="56"/>
      <c r="I1844" s="56"/>
      <c r="J1844" s="57">
        <f>SUMIFS(техфайл!$H$7:$H$4325,техфайл!$D$7:$D$4325,F1844,техфайл!$E$7:$E$4325,G1844,техфайл!$F$7:$F$4325,H1844,техфайл!$A$7:$A$4325,A1844)</f>
        <v>0</v>
      </c>
      <c r="K1844" s="57"/>
      <c r="L1844" s="56">
        <v>213</v>
      </c>
      <c r="M1844" s="89" t="s">
        <v>173</v>
      </c>
      <c r="N1844" s="57">
        <f>SUMIFS(техфайл!$H$7:$H$4325,техфайл!$D$7:$D$4325,F1844,техфайл!$E$7:$E$4325,G1844,техфайл!$F$7:$F$4325,H1844,техфайл!$G$7:$G$4325,L1844,техфайл!$A$7:$A$4325,A1844,техфайл!$K$7:$K$4325,M1844)</f>
        <v>0</v>
      </c>
      <c r="O1844" s="43"/>
      <c r="P1844" s="56" t="str">
        <f t="shared" si="189"/>
        <v>906070214000R3030</v>
      </c>
    </row>
    <row r="1845" spans="1:16" hidden="1" x14ac:dyDescent="0.3">
      <c r="A1845" s="82">
        <v>25710234</v>
      </c>
      <c r="B1845" s="191"/>
      <c r="C1845" s="191"/>
      <c r="D1845" s="191"/>
      <c r="E1845" s="44">
        <v>906</v>
      </c>
      <c r="F1845" s="44" t="s">
        <v>145</v>
      </c>
      <c r="G1845" s="62" t="s">
        <v>685</v>
      </c>
      <c r="H1845" s="56">
        <v>612</v>
      </c>
      <c r="I1845" s="56"/>
      <c r="J1845" s="57">
        <f>SUMIFS(техфайл!$H$7:$H$4325,техфайл!$D$7:$D$4325,F1845,техфайл!$E$7:$E$4325,G1845,техфайл!$F$7:$F$4325,H1845,техфайл!$A$7:$A$4325,A1845)</f>
        <v>0</v>
      </c>
      <c r="K1845" s="57"/>
      <c r="L1845" s="56">
        <v>221</v>
      </c>
      <c r="M1845" s="89" t="s">
        <v>131</v>
      </c>
      <c r="N1845" s="57">
        <f>SUMIFS(техфайл!$H$7:$H$4325,техфайл!$D$7:$D$4325,F1845,техфайл!$E$7:$E$4325,G1845,техфайл!$F$7:$F$4325,H1845,техфайл!$G$7:$G$4325,L1845,техфайл!$A$7:$A$4325,A1845,техфайл!$K$7:$K$4325,M1845)</f>
        <v>0</v>
      </c>
      <c r="O1845" s="43"/>
      <c r="P1845" s="56" t="str">
        <f t="shared" si="188"/>
        <v>906070214000R0500612</v>
      </c>
    </row>
    <row r="1846" spans="1:16" hidden="1" x14ac:dyDescent="0.3">
      <c r="A1846" s="82">
        <v>25710234</v>
      </c>
      <c r="B1846" s="191"/>
      <c r="C1846" s="191"/>
      <c r="D1846" s="191"/>
      <c r="E1846" s="44">
        <v>906</v>
      </c>
      <c r="F1846" s="44" t="s">
        <v>145</v>
      </c>
      <c r="G1846" s="62" t="s">
        <v>685</v>
      </c>
      <c r="H1846" s="56"/>
      <c r="I1846" s="56"/>
      <c r="J1846" s="57">
        <f>SUMIFS(техфайл!$H$7:$H$4325,техфайл!$D$7:$D$4325,F1846,техфайл!$E$7:$E$4325,G1846,техфайл!$F$7:$F$4325,H1846,техфайл!$A$7:$A$4325,A1846)</f>
        <v>0</v>
      </c>
      <c r="K1846" s="57"/>
      <c r="L1846" s="56">
        <v>223</v>
      </c>
      <c r="M1846" s="89" t="s">
        <v>132</v>
      </c>
      <c r="N1846" s="57">
        <f>SUMIFS(техфайл!$H$7:$H$4325,техфайл!$D$7:$D$4325,F1846,техфайл!$E$7:$E$4325,G1846,техфайл!$F$7:$F$4325,H1846,техфайл!$G$7:$G$4325,L1846,техфайл!$A$7:$A$4325,A1846,техфайл!$K$7:$K$4325,M1846)</f>
        <v>0</v>
      </c>
      <c r="O1846" s="43"/>
      <c r="P1846" s="56" t="str">
        <f t="shared" si="188"/>
        <v>906070214000R0500</v>
      </c>
    </row>
    <row r="1847" spans="1:16" hidden="1" x14ac:dyDescent="0.3">
      <c r="A1847" s="82">
        <v>25710234</v>
      </c>
      <c r="B1847" s="191"/>
      <c r="C1847" s="191"/>
      <c r="D1847" s="191"/>
      <c r="E1847" s="44">
        <v>906</v>
      </c>
      <c r="F1847" s="44" t="s">
        <v>145</v>
      </c>
      <c r="G1847" s="62">
        <v>1400023220</v>
      </c>
      <c r="H1847" s="56">
        <v>244</v>
      </c>
      <c r="I1847" s="56"/>
      <c r="J1847" s="57"/>
      <c r="K1847" s="57"/>
      <c r="L1847" s="56">
        <v>223</v>
      </c>
      <c r="M1847" s="89" t="s">
        <v>133</v>
      </c>
      <c r="N1847" s="57">
        <f>SUMIFS(техфайл!$H$7:$H$4325,техфайл!$D$7:$D$4325,F1847,техфайл!$E$7:$E$4325,G1847,техфайл!$F$7:$F$4325,H1847,техфайл!$G$7:$G$4325,L1847,техфайл!$A$7:$A$4325,A1847,техфайл!$K$7:$K$4325,M1847)</f>
        <v>0</v>
      </c>
      <c r="O1847" s="43"/>
      <c r="P1847" s="56" t="str">
        <f t="shared" si="188"/>
        <v>90607021400023220244</v>
      </c>
    </row>
    <row r="1848" spans="1:16" hidden="1" x14ac:dyDescent="0.3">
      <c r="A1848" s="82">
        <v>25710234</v>
      </c>
      <c r="B1848" s="191"/>
      <c r="C1848" s="191"/>
      <c r="D1848" s="191"/>
      <c r="E1848" s="44">
        <v>906</v>
      </c>
      <c r="F1848" s="44" t="s">
        <v>145</v>
      </c>
      <c r="G1848" s="62">
        <v>1400023220</v>
      </c>
      <c r="H1848" s="56">
        <v>247</v>
      </c>
      <c r="I1848" s="56"/>
      <c r="J1848" s="57"/>
      <c r="K1848" s="57"/>
      <c r="L1848" s="56">
        <v>223</v>
      </c>
      <c r="M1848" s="89" t="s">
        <v>134</v>
      </c>
      <c r="N1848" s="57">
        <f>SUMIFS(техфайл!$H$7:$H$4325,техфайл!$D$7:$D$4325,F1848,техфайл!$E$7:$E$4325,G1848,техфайл!$F$7:$F$4325,H1848,техфайл!$G$7:$G$4325,L1848,техфайл!$A$7:$A$4325,A1848,техфайл!$K$7:$K$4325,M1848)</f>
        <v>0</v>
      </c>
      <c r="O1848" s="43"/>
      <c r="P1848" s="56" t="str">
        <f t="shared" si="188"/>
        <v>90607021400023220247</v>
      </c>
    </row>
    <row r="1849" spans="1:16" hidden="1" x14ac:dyDescent="0.3">
      <c r="A1849" s="82">
        <v>25710234</v>
      </c>
      <c r="B1849" s="191"/>
      <c r="C1849" s="191"/>
      <c r="D1849" s="191"/>
      <c r="E1849" s="44">
        <v>906</v>
      </c>
      <c r="F1849" s="44" t="s">
        <v>145</v>
      </c>
      <c r="G1849" s="62">
        <v>1400023220</v>
      </c>
      <c r="H1849" s="56">
        <v>247</v>
      </c>
      <c r="I1849" s="56"/>
      <c r="J1849" s="57"/>
      <c r="K1849" s="57"/>
      <c r="L1849" s="56">
        <v>223</v>
      </c>
      <c r="M1849" s="89" t="s">
        <v>135</v>
      </c>
      <c r="N1849" s="57">
        <f>SUMIFS(техфайл!$H$7:$H$4325,техфайл!$D$7:$D$4325,F1849,техфайл!$E$7:$E$4325,G1849,техфайл!$F$7:$F$4325,H1849,техфайл!$G$7:$G$4325,L1849,техфайл!$A$7:$A$4325,A1849,техфайл!$K$7:$K$4325,M1849)</f>
        <v>0</v>
      </c>
      <c r="O1849" s="43"/>
      <c r="P1849" s="56" t="str">
        <f t="shared" si="188"/>
        <v>90607021400023220247</v>
      </c>
    </row>
    <row r="1850" spans="1:16" hidden="1" x14ac:dyDescent="0.3">
      <c r="A1850" s="82">
        <v>25710234</v>
      </c>
      <c r="B1850" s="191"/>
      <c r="C1850" s="191"/>
      <c r="D1850" s="191"/>
      <c r="E1850" s="44">
        <v>906</v>
      </c>
      <c r="F1850" s="44" t="s">
        <v>145</v>
      </c>
      <c r="G1850" s="62">
        <v>1400023220</v>
      </c>
      <c r="H1850" s="56">
        <v>244</v>
      </c>
      <c r="I1850" s="56"/>
      <c r="J1850" s="57"/>
      <c r="K1850" s="57"/>
      <c r="L1850" s="56">
        <v>225</v>
      </c>
      <c r="M1850" s="89" t="s">
        <v>131</v>
      </c>
      <c r="N1850" s="57">
        <f>SUMIFS(техфайл!$H$7:$H$4325,техфайл!$D$7:$D$4325,F1850,техфайл!$E$7:$E$4325,G1850,техфайл!$F$7:$F$4325,H1850,техфайл!$G$7:$G$4325,L1850,техфайл!$A$7:$A$4325,A1850,техфайл!$K$7:$K$4325,M1850)</f>
        <v>0</v>
      </c>
      <c r="O1850" s="43"/>
      <c r="P1850" s="56" t="str">
        <f t="shared" si="188"/>
        <v>90607021400023220244</v>
      </c>
    </row>
    <row r="1851" spans="1:16" hidden="1" x14ac:dyDescent="0.3">
      <c r="A1851" s="82">
        <v>25710234</v>
      </c>
      <c r="B1851" s="191"/>
      <c r="C1851" s="191"/>
      <c r="D1851" s="191"/>
      <c r="E1851" s="44">
        <v>906</v>
      </c>
      <c r="F1851" s="44" t="s">
        <v>145</v>
      </c>
      <c r="G1851" s="62">
        <v>1400023220</v>
      </c>
      <c r="H1851" s="56">
        <v>244</v>
      </c>
      <c r="I1851" s="56"/>
      <c r="J1851" s="57"/>
      <c r="K1851" s="57"/>
      <c r="L1851" s="56">
        <v>226</v>
      </c>
      <c r="M1851" s="89" t="s">
        <v>137</v>
      </c>
      <c r="N1851" s="57">
        <f>SUMIFS(техфайл!$H$7:$H$4325,техфайл!$D$7:$D$4325,F1851,техфайл!$E$7:$E$4325,G1851,техфайл!$F$7:$F$4325,H1851,техфайл!$G$7:$G$4325,L1851,техфайл!$A$7:$A$4325,A1851,техфайл!$K$7:$K$4325,M1851)</f>
        <v>0</v>
      </c>
      <c r="O1851" s="43"/>
      <c r="P1851" s="56" t="str">
        <f t="shared" si="188"/>
        <v>90607021400023220244</v>
      </c>
    </row>
    <row r="1852" spans="1:16" hidden="1" x14ac:dyDescent="0.3">
      <c r="A1852" s="82">
        <v>25710234</v>
      </c>
      <c r="B1852" s="191"/>
      <c r="C1852" s="191"/>
      <c r="D1852" s="191"/>
      <c r="E1852" s="44">
        <v>906</v>
      </c>
      <c r="F1852" s="44" t="s">
        <v>145</v>
      </c>
      <c r="G1852" s="62">
        <v>1400023220</v>
      </c>
      <c r="H1852" s="56">
        <v>244</v>
      </c>
      <c r="I1852" s="56"/>
      <c r="J1852" s="57"/>
      <c r="K1852" s="57"/>
      <c r="L1852" s="56">
        <v>226</v>
      </c>
      <c r="M1852" s="89" t="s">
        <v>131</v>
      </c>
      <c r="N1852" s="57">
        <f>SUMIFS(техфайл!$H$7:$H$4325,техфайл!$D$7:$D$4325,F1852,техфайл!$E$7:$E$4325,G1852,техфайл!$F$7:$F$4325,H1852,техфайл!$G$7:$G$4325,L1852,техфайл!$A$7:$A$4325,A1852,техфайл!$K$7:$K$4325,M1852)</f>
        <v>0</v>
      </c>
      <c r="O1852" s="43"/>
      <c r="P1852" s="56" t="str">
        <f t="shared" si="188"/>
        <v>90607021400023220244</v>
      </c>
    </row>
    <row r="1853" spans="1:16" hidden="1" x14ac:dyDescent="0.3">
      <c r="A1853" s="82">
        <v>25710234</v>
      </c>
      <c r="B1853" s="191"/>
      <c r="C1853" s="191"/>
      <c r="D1853" s="191"/>
      <c r="E1853" s="44">
        <v>906</v>
      </c>
      <c r="F1853" s="44" t="s">
        <v>145</v>
      </c>
      <c r="G1853" s="62">
        <v>1400023220</v>
      </c>
      <c r="H1853" s="56">
        <v>244</v>
      </c>
      <c r="I1853" s="56"/>
      <c r="J1853" s="57"/>
      <c r="K1853" s="57"/>
      <c r="L1853" s="56">
        <v>310</v>
      </c>
      <c r="M1853" s="89" t="s">
        <v>136</v>
      </c>
      <c r="N1853" s="57">
        <f>SUMIFS(техфайл!$H$7:$H$4325,техфайл!$D$7:$D$4325,F1853,техфайл!$E$7:$E$4325,G1853,техфайл!$F$7:$F$4325,H1853,техфайл!$G$7:$G$4325,L1853,техфайл!$A$7:$A$4325,A1853,техфайл!$K$7:$K$4325,M1853)</f>
        <v>0</v>
      </c>
      <c r="O1853" s="43"/>
      <c r="P1853" s="56" t="str">
        <f t="shared" si="188"/>
        <v>90607021400023220244</v>
      </c>
    </row>
    <row r="1854" spans="1:16" hidden="1" x14ac:dyDescent="0.3">
      <c r="A1854" s="82">
        <v>25710234</v>
      </c>
      <c r="B1854" s="191"/>
      <c r="C1854" s="191"/>
      <c r="D1854" s="191"/>
      <c r="E1854" s="44">
        <v>906</v>
      </c>
      <c r="F1854" s="44" t="s">
        <v>145</v>
      </c>
      <c r="G1854" s="62">
        <v>1400023220</v>
      </c>
      <c r="H1854" s="56">
        <v>244</v>
      </c>
      <c r="I1854" s="56"/>
      <c r="J1854" s="57"/>
      <c r="K1854" s="57"/>
      <c r="L1854" s="56">
        <v>342</v>
      </c>
      <c r="M1854" s="89">
        <v>2230</v>
      </c>
      <c r="N1854" s="57">
        <f>SUMIFS(техфайл!$H$7:$H$4325,техфайл!$D$7:$D$4325,F1854,техфайл!$E$7:$E$4325,G1854,техфайл!$F$7:$F$4325,H1854,техфайл!$G$7:$G$4325,L1854,техфайл!$A$7:$A$4325,A1854,техфайл!$K$7:$K$4325,M1854)</f>
        <v>0</v>
      </c>
      <c r="O1854" s="43"/>
      <c r="P1854" s="56" t="str">
        <f t="shared" ref="P1854" si="190">E1854&amp;F1854&amp;SUBSTITUTE(G1854," ","")&amp;H1854</f>
        <v>90607021400023220244</v>
      </c>
    </row>
    <row r="1855" spans="1:16" hidden="1" x14ac:dyDescent="0.3">
      <c r="A1855" s="82">
        <v>25710234</v>
      </c>
      <c r="B1855" s="191"/>
      <c r="C1855" s="191"/>
      <c r="D1855" s="191"/>
      <c r="E1855" s="44">
        <v>906</v>
      </c>
      <c r="F1855" s="44" t="s">
        <v>145</v>
      </c>
      <c r="G1855" s="62" t="s">
        <v>684</v>
      </c>
      <c r="H1855" s="56">
        <v>244</v>
      </c>
      <c r="I1855" s="56"/>
      <c r="J1855" s="57">
        <f>SUMIFS(техфайл!$H$7:$H$4325,техфайл!$D$7:$D$4325,F1855,техфайл!$E$7:$E$4325,G1855,техфайл!$F$7:$F$4325,H1855,техфайл!$A$7:$A$4325,A1855)</f>
        <v>0</v>
      </c>
      <c r="K1855" s="57"/>
      <c r="L1855" s="56">
        <v>342</v>
      </c>
      <c r="M1855" s="89">
        <v>2230</v>
      </c>
      <c r="N1855" s="57">
        <f>SUMIFS(техфайл!$H$7:$H$4325,техфайл!$D$7:$D$4325,F1855,техфайл!$E$7:$E$4325,G1855,техфайл!$F$7:$F$4325,H1855,техфайл!$G$7:$G$4325,L1855,техфайл!$A$7:$A$4325,A1855,техфайл!$K$7:$K$4325,M1855)</f>
        <v>0</v>
      </c>
      <c r="O1855" s="43"/>
      <c r="P1855" s="56" t="str">
        <f t="shared" si="188"/>
        <v>906070214000R3040244</v>
      </c>
    </row>
    <row r="1856" spans="1:16" hidden="1" x14ac:dyDescent="0.3">
      <c r="A1856" s="82">
        <v>25710234</v>
      </c>
      <c r="B1856" s="191"/>
      <c r="C1856" s="191"/>
      <c r="D1856" s="191"/>
      <c r="E1856" s="44">
        <v>906</v>
      </c>
      <c r="F1856" s="44" t="s">
        <v>145</v>
      </c>
      <c r="G1856" s="62">
        <v>1400023220</v>
      </c>
      <c r="H1856" s="56">
        <v>244</v>
      </c>
      <c r="I1856" s="56"/>
      <c r="J1856" s="57"/>
      <c r="K1856" s="57"/>
      <c r="L1856" s="56">
        <v>344</v>
      </c>
      <c r="M1856" s="89" t="s">
        <v>136</v>
      </c>
      <c r="N1856" s="57">
        <f>SUMIFS(техфайл!$H$7:$H$4325,техфайл!$D$7:$D$4325,F1856,техфайл!$E$7:$E$4325,G1856,техфайл!$F$7:$F$4325,H1856,техфайл!$G$7:$G$4325,L1856,техфайл!$A$7:$A$4325,A1856,техфайл!$K$7:$K$4325,M1856)</f>
        <v>0</v>
      </c>
      <c r="O1856" s="43"/>
      <c r="P1856" s="56" t="str">
        <f t="shared" si="188"/>
        <v>90607021400023220244</v>
      </c>
    </row>
    <row r="1857" spans="1:16" hidden="1" x14ac:dyDescent="0.3">
      <c r="A1857" s="82">
        <v>25710234</v>
      </c>
      <c r="B1857" s="191"/>
      <c r="C1857" s="191"/>
      <c r="D1857" s="191"/>
      <c r="E1857" s="44">
        <v>906</v>
      </c>
      <c r="F1857" s="44" t="s">
        <v>145</v>
      </c>
      <c r="G1857" s="62">
        <v>1400023220</v>
      </c>
      <c r="H1857" s="56">
        <v>244</v>
      </c>
      <c r="I1857" s="56"/>
      <c r="J1857" s="57"/>
      <c r="K1857" s="57"/>
      <c r="L1857" s="56">
        <v>346</v>
      </c>
      <c r="M1857" s="89" t="s">
        <v>136</v>
      </c>
      <c r="N1857" s="57">
        <f>SUMIFS(техфайл!$H$7:$H$4325,техфайл!$D$7:$D$4325,F1857,техфайл!$E$7:$E$4325,G1857,техфайл!$F$7:$F$4325,H1857,техфайл!$G$7:$G$4325,L1857,техфайл!$A$7:$A$4325,A1857,техфайл!$K$7:$K$4325,M1857)</f>
        <v>0</v>
      </c>
      <c r="O1857" s="43"/>
      <c r="P1857" s="56" t="str">
        <f t="shared" si="188"/>
        <v>90607021400023220244</v>
      </c>
    </row>
    <row r="1858" spans="1:16" hidden="1" x14ac:dyDescent="0.3">
      <c r="A1858" s="82">
        <v>25710234</v>
      </c>
      <c r="B1858" s="191"/>
      <c r="C1858" s="191"/>
      <c r="D1858" s="191"/>
      <c r="E1858" s="44">
        <v>906</v>
      </c>
      <c r="F1858" s="44" t="s">
        <v>145</v>
      </c>
      <c r="G1858" s="62">
        <v>1400023220</v>
      </c>
      <c r="H1858" s="56">
        <v>851</v>
      </c>
      <c r="I1858" s="56"/>
      <c r="J1858" s="57">
        <f>SUMIFS(техфайл!$H$7:$H$4325,техфайл!$D$7:$D$4325,F1858,техфайл!$E$7:$E$4325,G1858,техфайл!$F$7:$F$4325,H1858,техфайл!$A$7:$A$4325,A1858)</f>
        <v>0</v>
      </c>
      <c r="K1858" s="57"/>
      <c r="L1858" s="56">
        <v>291</v>
      </c>
      <c r="M1858" s="89" t="s">
        <v>138</v>
      </c>
      <c r="N1858" s="57">
        <f>SUMIFS(техфайл!$H$7:$H$4325,техфайл!$D$7:$D$4325,F1858,техфайл!$E$7:$E$4325,G1858,техфайл!$F$7:$F$4325,H1858,техфайл!$G$7:$G$4325,L1858,техфайл!$A$7:$A$4325,A1858,техфайл!$K$7:$K$4325,M1858)</f>
        <v>0</v>
      </c>
      <c r="O1858" s="43"/>
      <c r="P1858" s="56" t="str">
        <f t="shared" si="188"/>
        <v>90607021400023220851</v>
      </c>
    </row>
    <row r="1859" spans="1:16" hidden="1" x14ac:dyDescent="0.3">
      <c r="A1859" s="82">
        <v>25710234</v>
      </c>
      <c r="B1859" s="191"/>
      <c r="C1859" s="191"/>
      <c r="D1859" s="191"/>
      <c r="E1859" s="44">
        <v>906</v>
      </c>
      <c r="F1859" s="44" t="s">
        <v>174</v>
      </c>
      <c r="G1859" s="62">
        <v>1400005000</v>
      </c>
      <c r="H1859" s="56">
        <v>112</v>
      </c>
      <c r="I1859" s="56"/>
      <c r="J1859" s="57">
        <f>SUMIFS(техфайл!$H$7:$H$4325,техфайл!$D$7:$D$4325,F1859,техфайл!$E$7:$E$4325,G1859,техфайл!$F$7:$F$4325,H1859,техфайл!$A$7:$A$4325,A1859)</f>
        <v>0</v>
      </c>
      <c r="K1859" s="57"/>
      <c r="L1859" s="56">
        <v>212</v>
      </c>
      <c r="M1859" s="89" t="s">
        <v>175</v>
      </c>
      <c r="N1859" s="57">
        <f>SUMIFS(техфайл!$H$7:$H$4325,техфайл!$D$7:$D$4325,F1859,техфайл!$E$7:$E$4325,G1859,техфайл!$F$7:$F$4325,H1859,техфайл!$G$7:$G$4325,L1859,техфайл!$A$7:$A$4325,A1859,техфайл!$K$7:$K$4325,M1859)</f>
        <v>0</v>
      </c>
      <c r="O1859" s="43"/>
      <c r="P1859" s="56" t="str">
        <f t="shared" si="188"/>
        <v>90607051400005000112</v>
      </c>
    </row>
    <row r="1860" spans="1:16" hidden="1" x14ac:dyDescent="0.3">
      <c r="A1860" s="82">
        <v>25710234</v>
      </c>
      <c r="B1860" s="192"/>
      <c r="C1860" s="192"/>
      <c r="D1860" s="192"/>
      <c r="E1860" s="44">
        <v>906</v>
      </c>
      <c r="F1860" s="44" t="s">
        <v>174</v>
      </c>
      <c r="G1860" s="62">
        <v>1400005000</v>
      </c>
      <c r="H1860" s="56">
        <v>244</v>
      </c>
      <c r="I1860" s="56"/>
      <c r="J1860" s="57">
        <f>SUMIFS(техфайл!$H$7:$H$4325,техфайл!$D$7:$D$4325,F1860,техфайл!$E$7:$E$4325,G1860,техфайл!$F$7:$F$4325,H1860,техфайл!$A$7:$A$4325,A1860)</f>
        <v>0</v>
      </c>
      <c r="K1860" s="57"/>
      <c r="L1860" s="56">
        <v>226</v>
      </c>
      <c r="M1860" s="89" t="s">
        <v>175</v>
      </c>
      <c r="N1860" s="57">
        <f>SUMIFS(техфайл!$H$7:$H$4325,техфайл!$D$7:$D$4325,F1860,техфайл!$E$7:$E$4325,G1860,техфайл!$F$7:$F$4325,H1860,техфайл!$G$7:$G$4325,L1860,техфайл!$A$7:$A$4325,A1860,техфайл!$K$7:$K$4325,M1860)</f>
        <v>0</v>
      </c>
      <c r="O1860" s="43"/>
      <c r="P1860" s="56" t="str">
        <f t="shared" si="188"/>
        <v>90607051400005000244</v>
      </c>
    </row>
    <row r="1861" spans="1:16" ht="18.75" hidden="1" customHeight="1" x14ac:dyDescent="0.3">
      <c r="A1861" s="82">
        <v>25707982</v>
      </c>
      <c r="B1861" s="190" t="s">
        <v>524</v>
      </c>
      <c r="C1861" s="190" t="s">
        <v>444</v>
      </c>
      <c r="D1861" s="190" t="str">
        <f>VLOOKUP($A1861, Учреждения!$B$4:$F$292, 3, FALSE)</f>
        <v>МБОУ Г. ГОРЛОВКИ «ШКОЛА № 86»</v>
      </c>
      <c r="E1861" s="81" t="s">
        <v>140</v>
      </c>
      <c r="F1861" s="81" t="s">
        <v>140</v>
      </c>
      <c r="G1861" s="81" t="s">
        <v>140</v>
      </c>
      <c r="H1861" s="81" t="s">
        <v>140</v>
      </c>
      <c r="I1861" s="81" t="s">
        <v>140</v>
      </c>
      <c r="J1861" s="81" t="s">
        <v>140</v>
      </c>
      <c r="K1861" s="80">
        <f>SUM(J1862:J1882)</f>
        <v>0</v>
      </c>
      <c r="L1861" s="56"/>
      <c r="M1861" s="89"/>
      <c r="N1861" s="57"/>
      <c r="O1861" s="43"/>
      <c r="P1861" s="85"/>
    </row>
    <row r="1862" spans="1:16" ht="18.75" hidden="1" customHeight="1" x14ac:dyDescent="0.3">
      <c r="A1862" s="82">
        <v>25707982</v>
      </c>
      <c r="B1862" s="191"/>
      <c r="C1862" s="191"/>
      <c r="D1862" s="191"/>
      <c r="E1862" s="44">
        <v>906</v>
      </c>
      <c r="F1862" s="44" t="s">
        <v>145</v>
      </c>
      <c r="G1862" s="62">
        <v>1400023220</v>
      </c>
      <c r="H1862" s="56">
        <v>612</v>
      </c>
      <c r="I1862" s="56"/>
      <c r="J1862" s="57">
        <f>SUMIFS(техфайл!$H$7:$H$4325,техфайл!$D$7:$D$4325,F1862,техфайл!$E$7:$E$4325,G1862,техфайл!$F$7:$F$4325,H1862,техфайл!$A$7:$A$4325,A1862)</f>
        <v>0</v>
      </c>
      <c r="K1862" s="57"/>
      <c r="L1862" s="56">
        <v>211</v>
      </c>
      <c r="M1862" s="89" t="s">
        <v>172</v>
      </c>
      <c r="N1862" s="57">
        <f>SUMIFS(техфайл!$H$7:$H$4325,техфайл!$D$7:$D$4325,F1862,техфайл!$E$7:$E$4325,G1862,техфайл!$F$7:$F$4325,H1862,техфайл!$G$7:$G$4325,L1862,техфайл!$A$7:$A$4325,A1862,техфайл!$K$7:$K$4325,M1862)+SUMIFS(техфайл!$H$7:$H$4325,техфайл!$D$7:$D$4325,F1862,техфайл!$E$7:$E$4325,G1862,техфайл!$F$7:$F$4325,H1862,техфайл!$G$7:$G$4325,266,техфайл!$A$7:$A$4325,A1862,техфайл!$K$7:$K$4325,M1862)</f>
        <v>0</v>
      </c>
      <c r="O1862" s="43"/>
      <c r="P1862" s="56" t="str">
        <f t="shared" ref="P1862:P1882" si="191">E1862&amp;F1862&amp;SUBSTITUTE(G1862," ","")&amp;H1862</f>
        <v>90607021400023220612</v>
      </c>
    </row>
    <row r="1863" spans="1:16" hidden="1" x14ac:dyDescent="0.3">
      <c r="A1863" s="82">
        <v>25707982</v>
      </c>
      <c r="B1863" s="191"/>
      <c r="C1863" s="191"/>
      <c r="D1863" s="191"/>
      <c r="E1863" s="44">
        <v>906</v>
      </c>
      <c r="F1863" s="44" t="s">
        <v>145</v>
      </c>
      <c r="G1863" s="62" t="s">
        <v>684</v>
      </c>
      <c r="H1863" s="56">
        <v>612</v>
      </c>
      <c r="I1863" s="56"/>
      <c r="J1863" s="57">
        <f>SUMIFS(техфайл!$H$7:$H$4325,техфайл!$D$7:$D$4325,F1863,техфайл!$E$7:$E$4325,G1863,техфайл!$F$7:$F$4325,H1863,техфайл!$A$7:$A$4325,A1863)</f>
        <v>0</v>
      </c>
      <c r="K1863" s="57"/>
      <c r="L1863" s="56">
        <v>213</v>
      </c>
      <c r="M1863" s="89" t="s">
        <v>173</v>
      </c>
      <c r="N1863" s="57">
        <f>SUMIFS(техфайл!$H$7:$H$4325,техфайл!$D$7:$D$4325,F1863,техфайл!$E$7:$E$4325,G1863,техфайл!$F$7:$F$4325,H1863,техфайл!$G$7:$G$4325,L1863,техфайл!$A$7:$A$4325,A1863,техфайл!$K$7:$K$4325,M1863)</f>
        <v>0</v>
      </c>
      <c r="O1863" s="43"/>
      <c r="P1863" s="56" t="str">
        <f t="shared" si="191"/>
        <v>906070214000R3040612</v>
      </c>
    </row>
    <row r="1864" spans="1:16" ht="18.75" hidden="1" customHeight="1" x14ac:dyDescent="0.3">
      <c r="A1864" s="82">
        <v>25707982</v>
      </c>
      <c r="B1864" s="191"/>
      <c r="C1864" s="191"/>
      <c r="D1864" s="191"/>
      <c r="E1864" s="44">
        <v>906</v>
      </c>
      <c r="F1864" s="44" t="s">
        <v>145</v>
      </c>
      <c r="G1864" s="62" t="s">
        <v>683</v>
      </c>
      <c r="H1864" s="56">
        <v>612</v>
      </c>
      <c r="I1864" s="56"/>
      <c r="J1864" s="57">
        <f>SUMIFS(техфайл!$H$7:$H$4325,техфайл!$D$7:$D$4325,F1864,техфайл!$E$7:$E$4325,G1864,техфайл!$F$7:$F$4325,H1864,техфайл!$A$7:$A$4325,A1864)</f>
        <v>0</v>
      </c>
      <c r="K1864" s="57"/>
      <c r="L1864" s="56">
        <v>211</v>
      </c>
      <c r="M1864" s="89" t="s">
        <v>172</v>
      </c>
      <c r="N1864" s="57">
        <f>SUMIFS(техфайл!$H$7:$H$4325,техфайл!$D$7:$D$4325,F1864,техфайл!$E$7:$E$4325,G1864,техфайл!$F$7:$F$4325,H1864,техфайл!$G$7:$G$4325,L1864,техфайл!$A$7:$A$4325,A1864,техфайл!$K$7:$K$4325,M1864)+SUMIFS(техфайл!$H$7:$H$4325,техфайл!$D$7:$D$4325,F1864,техфайл!$E$7:$E$4325,G1864,техфайл!$F$7:$F$4325,H1864,техфайл!$G$7:$G$4325,266,техфайл!$A$7:$A$4325,A1864,техфайл!$K$7:$K$4325,M1864)</f>
        <v>0</v>
      </c>
      <c r="O1864" s="43"/>
      <c r="P1864" s="56" t="str">
        <f t="shared" ref="P1864:P1865" si="192">E1864&amp;F1864&amp;SUBSTITUTE(G1864," ","")&amp;H1864</f>
        <v>906070214000R3030612</v>
      </c>
    </row>
    <row r="1865" spans="1:16" hidden="1" x14ac:dyDescent="0.3">
      <c r="A1865" s="82">
        <v>25707982</v>
      </c>
      <c r="B1865" s="191"/>
      <c r="C1865" s="191"/>
      <c r="D1865" s="191"/>
      <c r="E1865" s="44">
        <v>906</v>
      </c>
      <c r="F1865" s="44" t="s">
        <v>145</v>
      </c>
      <c r="G1865" s="62" t="s">
        <v>683</v>
      </c>
      <c r="H1865" s="56"/>
      <c r="I1865" s="56"/>
      <c r="J1865" s="57">
        <f>SUMIFS(техфайл!$H$7:$H$4325,техфайл!$D$7:$D$4325,F1865,техфайл!$E$7:$E$4325,G1865,техфайл!$F$7:$F$4325,H1865,техфайл!$A$7:$A$4325,A1865)</f>
        <v>0</v>
      </c>
      <c r="K1865" s="57"/>
      <c r="L1865" s="56">
        <v>213</v>
      </c>
      <c r="M1865" s="89" t="s">
        <v>173</v>
      </c>
      <c r="N1865" s="57">
        <f>SUMIFS(техфайл!$H$7:$H$4325,техфайл!$D$7:$D$4325,F1865,техфайл!$E$7:$E$4325,G1865,техфайл!$F$7:$F$4325,H1865,техфайл!$G$7:$G$4325,L1865,техфайл!$A$7:$A$4325,A1865,техфайл!$K$7:$K$4325,M1865)</f>
        <v>0</v>
      </c>
      <c r="O1865" s="43"/>
      <c r="P1865" s="56" t="str">
        <f t="shared" si="192"/>
        <v>906070214000R3030</v>
      </c>
    </row>
    <row r="1866" spans="1:16" hidden="1" x14ac:dyDescent="0.3">
      <c r="A1866" s="82">
        <v>25707982</v>
      </c>
      <c r="B1866" s="191"/>
      <c r="C1866" s="191"/>
      <c r="D1866" s="191"/>
      <c r="E1866" s="44">
        <v>906</v>
      </c>
      <c r="F1866" s="44" t="s">
        <v>145</v>
      </c>
      <c r="G1866" s="62" t="s">
        <v>685</v>
      </c>
      <c r="H1866" s="56">
        <v>612</v>
      </c>
      <c r="I1866" s="56"/>
      <c r="J1866" s="57">
        <f>SUMIFS(техфайл!$H$7:$H$4325,техфайл!$D$7:$D$4325,F1866,техфайл!$E$7:$E$4325,G1866,техфайл!$F$7:$F$4325,H1866,техфайл!$A$7:$A$4325,A1866)</f>
        <v>0</v>
      </c>
      <c r="K1866" s="57"/>
      <c r="L1866" s="56">
        <v>221</v>
      </c>
      <c r="M1866" s="89" t="s">
        <v>131</v>
      </c>
      <c r="N1866" s="57">
        <f>SUMIFS(техфайл!$H$7:$H$4325,техфайл!$D$7:$D$4325,F1866,техфайл!$E$7:$E$4325,G1866,техфайл!$F$7:$F$4325,H1866,техфайл!$G$7:$G$4325,L1866,техфайл!$A$7:$A$4325,A1866,техфайл!$K$7:$K$4325,M1866)</f>
        <v>0</v>
      </c>
      <c r="O1866" s="43"/>
      <c r="P1866" s="56" t="str">
        <f t="shared" si="191"/>
        <v>906070214000R0500612</v>
      </c>
    </row>
    <row r="1867" spans="1:16" hidden="1" x14ac:dyDescent="0.3">
      <c r="A1867" s="82">
        <v>25707982</v>
      </c>
      <c r="B1867" s="191"/>
      <c r="C1867" s="191"/>
      <c r="D1867" s="191"/>
      <c r="E1867" s="44">
        <v>906</v>
      </c>
      <c r="F1867" s="44" t="s">
        <v>145</v>
      </c>
      <c r="G1867" s="62" t="s">
        <v>685</v>
      </c>
      <c r="H1867" s="56"/>
      <c r="I1867" s="56"/>
      <c r="J1867" s="57">
        <f>SUMIFS(техфайл!$H$7:$H$4325,техфайл!$D$7:$D$4325,F1867,техфайл!$E$7:$E$4325,G1867,техфайл!$F$7:$F$4325,H1867,техфайл!$A$7:$A$4325,A1867)</f>
        <v>0</v>
      </c>
      <c r="K1867" s="57"/>
      <c r="L1867" s="56">
        <v>223</v>
      </c>
      <c r="M1867" s="89" t="s">
        <v>132</v>
      </c>
      <c r="N1867" s="57">
        <f>SUMIFS(техфайл!$H$7:$H$4325,техфайл!$D$7:$D$4325,F1867,техфайл!$E$7:$E$4325,G1867,техфайл!$F$7:$F$4325,H1867,техфайл!$G$7:$G$4325,L1867,техфайл!$A$7:$A$4325,A1867,техфайл!$K$7:$K$4325,M1867)</f>
        <v>0</v>
      </c>
      <c r="O1867" s="43"/>
      <c r="P1867" s="56" t="str">
        <f t="shared" si="191"/>
        <v>906070214000R0500</v>
      </c>
    </row>
    <row r="1868" spans="1:16" hidden="1" x14ac:dyDescent="0.3">
      <c r="A1868" s="82">
        <v>25707982</v>
      </c>
      <c r="B1868" s="191"/>
      <c r="C1868" s="191"/>
      <c r="D1868" s="191"/>
      <c r="E1868" s="44">
        <v>906</v>
      </c>
      <c r="F1868" s="44" t="s">
        <v>145</v>
      </c>
      <c r="G1868" s="62">
        <v>1400023220</v>
      </c>
      <c r="H1868" s="56">
        <v>244</v>
      </c>
      <c r="I1868" s="56"/>
      <c r="J1868" s="57"/>
      <c r="K1868" s="57"/>
      <c r="L1868" s="56">
        <v>223</v>
      </c>
      <c r="M1868" s="89" t="s">
        <v>133</v>
      </c>
      <c r="N1868" s="57">
        <f>SUMIFS(техфайл!$H$7:$H$4325,техфайл!$D$7:$D$4325,F1868,техфайл!$E$7:$E$4325,G1868,техфайл!$F$7:$F$4325,H1868,техфайл!$G$7:$G$4325,L1868,техфайл!$A$7:$A$4325,A1868,техфайл!$K$7:$K$4325,M1868)</f>
        <v>0</v>
      </c>
      <c r="O1868" s="43"/>
      <c r="P1868" s="56" t="str">
        <f t="shared" si="191"/>
        <v>90607021400023220244</v>
      </c>
    </row>
    <row r="1869" spans="1:16" hidden="1" x14ac:dyDescent="0.3">
      <c r="A1869" s="82">
        <v>25707982</v>
      </c>
      <c r="B1869" s="191"/>
      <c r="C1869" s="191"/>
      <c r="D1869" s="191"/>
      <c r="E1869" s="44">
        <v>906</v>
      </c>
      <c r="F1869" s="44" t="s">
        <v>145</v>
      </c>
      <c r="G1869" s="62">
        <v>1400023220</v>
      </c>
      <c r="H1869" s="56">
        <v>247</v>
      </c>
      <c r="I1869" s="56"/>
      <c r="J1869" s="57"/>
      <c r="K1869" s="57"/>
      <c r="L1869" s="56">
        <v>223</v>
      </c>
      <c r="M1869" s="89" t="s">
        <v>134</v>
      </c>
      <c r="N1869" s="57">
        <f>SUMIFS(техфайл!$H$7:$H$4325,техфайл!$D$7:$D$4325,F1869,техфайл!$E$7:$E$4325,G1869,техфайл!$F$7:$F$4325,H1869,техфайл!$G$7:$G$4325,L1869,техфайл!$A$7:$A$4325,A1869,техфайл!$K$7:$K$4325,M1869)</f>
        <v>0</v>
      </c>
      <c r="O1869" s="43"/>
      <c r="P1869" s="56" t="str">
        <f t="shared" si="191"/>
        <v>90607021400023220247</v>
      </c>
    </row>
    <row r="1870" spans="1:16" hidden="1" x14ac:dyDescent="0.3">
      <c r="A1870" s="82">
        <v>25707982</v>
      </c>
      <c r="B1870" s="191"/>
      <c r="C1870" s="191"/>
      <c r="D1870" s="191"/>
      <c r="E1870" s="44">
        <v>906</v>
      </c>
      <c r="F1870" s="44" t="s">
        <v>145</v>
      </c>
      <c r="G1870" s="62">
        <v>1400023220</v>
      </c>
      <c r="H1870" s="56">
        <v>247</v>
      </c>
      <c r="I1870" s="56"/>
      <c r="J1870" s="57"/>
      <c r="K1870" s="57"/>
      <c r="L1870" s="56">
        <v>223</v>
      </c>
      <c r="M1870" s="89" t="s">
        <v>135</v>
      </c>
      <c r="N1870" s="57">
        <f>SUMIFS(техфайл!$H$7:$H$4325,техфайл!$D$7:$D$4325,F1870,техфайл!$E$7:$E$4325,G1870,техфайл!$F$7:$F$4325,H1870,техфайл!$G$7:$G$4325,L1870,техфайл!$A$7:$A$4325,A1870,техфайл!$K$7:$K$4325,M1870)</f>
        <v>0</v>
      </c>
      <c r="O1870" s="43"/>
      <c r="P1870" s="56" t="str">
        <f t="shared" si="191"/>
        <v>90607021400023220247</v>
      </c>
    </row>
    <row r="1871" spans="1:16" hidden="1" x14ac:dyDescent="0.3">
      <c r="A1871" s="82">
        <v>25707982</v>
      </c>
      <c r="B1871" s="191"/>
      <c r="C1871" s="191"/>
      <c r="D1871" s="191"/>
      <c r="E1871" s="44">
        <v>906</v>
      </c>
      <c r="F1871" s="44" t="s">
        <v>145</v>
      </c>
      <c r="G1871" s="62">
        <v>1400023220</v>
      </c>
      <c r="H1871" s="56">
        <v>244</v>
      </c>
      <c r="I1871" s="56"/>
      <c r="J1871" s="57"/>
      <c r="K1871" s="57"/>
      <c r="L1871" s="56">
        <v>223</v>
      </c>
      <c r="M1871" s="89" t="s">
        <v>131</v>
      </c>
      <c r="N1871" s="57">
        <f>SUMIFS(техфайл!$H$7:$H$4325,техфайл!$D$7:$D$4325,F1871,техфайл!$E$7:$E$4325,G1871,техфайл!$F$7:$F$4325,H1871,техфайл!$G$7:$G$4325,L1871,техфайл!$A$7:$A$4325,A1871,техфайл!$K$7:$K$4325,M1871)</f>
        <v>0</v>
      </c>
      <c r="O1871" s="43"/>
      <c r="P1871" s="56" t="str">
        <f t="shared" si="191"/>
        <v>90607021400023220244</v>
      </c>
    </row>
    <row r="1872" spans="1:16" hidden="1" x14ac:dyDescent="0.3">
      <c r="A1872" s="82">
        <v>25707982</v>
      </c>
      <c r="B1872" s="191"/>
      <c r="C1872" s="191"/>
      <c r="D1872" s="191"/>
      <c r="E1872" s="44">
        <v>906</v>
      </c>
      <c r="F1872" s="44" t="s">
        <v>145</v>
      </c>
      <c r="G1872" s="62">
        <v>1400023220</v>
      </c>
      <c r="H1872" s="56">
        <v>244</v>
      </c>
      <c r="I1872" s="56"/>
      <c r="J1872" s="57"/>
      <c r="K1872" s="57"/>
      <c r="L1872" s="56">
        <v>225</v>
      </c>
      <c r="M1872" s="89" t="s">
        <v>131</v>
      </c>
      <c r="N1872" s="57">
        <f>SUMIFS(техфайл!$H$7:$H$4325,техфайл!$D$7:$D$4325,F1872,техфайл!$E$7:$E$4325,G1872,техфайл!$F$7:$F$4325,H1872,техфайл!$G$7:$G$4325,L1872,техфайл!$A$7:$A$4325,A1872,техфайл!$K$7:$K$4325,M1872)</f>
        <v>0</v>
      </c>
      <c r="O1872" s="43"/>
      <c r="P1872" s="56" t="str">
        <f t="shared" si="191"/>
        <v>90607021400023220244</v>
      </c>
    </row>
    <row r="1873" spans="1:20" hidden="1" x14ac:dyDescent="0.3">
      <c r="A1873" s="82">
        <v>25707982</v>
      </c>
      <c r="B1873" s="191"/>
      <c r="C1873" s="191"/>
      <c r="D1873" s="191"/>
      <c r="E1873" s="44">
        <v>906</v>
      </c>
      <c r="F1873" s="44" t="s">
        <v>145</v>
      </c>
      <c r="G1873" s="62">
        <v>1400023220</v>
      </c>
      <c r="H1873" s="56">
        <v>244</v>
      </c>
      <c r="I1873" s="56"/>
      <c r="J1873" s="57"/>
      <c r="K1873" s="57"/>
      <c r="L1873" s="56">
        <v>226</v>
      </c>
      <c r="M1873" s="89" t="s">
        <v>137</v>
      </c>
      <c r="N1873" s="57">
        <f>SUMIFS(техфайл!$H$7:$H$4325,техфайл!$D$7:$D$4325,F1873,техфайл!$E$7:$E$4325,G1873,техфайл!$F$7:$F$4325,H1873,техфайл!$G$7:$G$4325,L1873,техфайл!$A$7:$A$4325,A1873,техфайл!$K$7:$K$4325,M1873)</f>
        <v>0</v>
      </c>
      <c r="O1873" s="43"/>
      <c r="P1873" s="56" t="str">
        <f t="shared" si="191"/>
        <v>90607021400023220244</v>
      </c>
    </row>
    <row r="1874" spans="1:20" hidden="1" x14ac:dyDescent="0.3">
      <c r="A1874" s="82">
        <v>25707982</v>
      </c>
      <c r="B1874" s="191"/>
      <c r="C1874" s="191"/>
      <c r="D1874" s="191"/>
      <c r="E1874" s="44">
        <v>906</v>
      </c>
      <c r="F1874" s="44" t="s">
        <v>145</v>
      </c>
      <c r="G1874" s="62">
        <v>1400023220</v>
      </c>
      <c r="H1874" s="56">
        <v>244</v>
      </c>
      <c r="I1874" s="56"/>
      <c r="J1874" s="57"/>
      <c r="K1874" s="57"/>
      <c r="L1874" s="56">
        <v>226</v>
      </c>
      <c r="M1874" s="89" t="s">
        <v>131</v>
      </c>
      <c r="N1874" s="57">
        <f>SUMIFS(техфайл!$H$7:$H$4325,техфайл!$D$7:$D$4325,F1874,техфайл!$E$7:$E$4325,G1874,техфайл!$F$7:$F$4325,H1874,техфайл!$G$7:$G$4325,L1874,техфайл!$A$7:$A$4325,A1874,техфайл!$K$7:$K$4325,M1874)</f>
        <v>0</v>
      </c>
      <c r="O1874" s="43"/>
      <c r="P1874" s="56" t="str">
        <f t="shared" si="191"/>
        <v>90607021400023220244</v>
      </c>
    </row>
    <row r="1875" spans="1:20" hidden="1" x14ac:dyDescent="0.3">
      <c r="A1875" s="82">
        <v>25707982</v>
      </c>
      <c r="B1875" s="191"/>
      <c r="C1875" s="191"/>
      <c r="D1875" s="191"/>
      <c r="E1875" s="44">
        <v>906</v>
      </c>
      <c r="F1875" s="44" t="s">
        <v>145</v>
      </c>
      <c r="G1875" s="62">
        <v>1400023220</v>
      </c>
      <c r="H1875" s="56">
        <v>244</v>
      </c>
      <c r="I1875" s="56"/>
      <c r="J1875" s="57"/>
      <c r="K1875" s="57"/>
      <c r="L1875" s="56">
        <v>310</v>
      </c>
      <c r="M1875" s="89" t="s">
        <v>136</v>
      </c>
      <c r="N1875" s="57">
        <f>SUMIFS(техфайл!$H$7:$H$4325,техфайл!$D$7:$D$4325,F1875,техфайл!$E$7:$E$4325,G1875,техфайл!$F$7:$F$4325,H1875,техфайл!$G$7:$G$4325,L1875,техфайл!$A$7:$A$4325,A1875,техфайл!$K$7:$K$4325,M1875)</f>
        <v>0</v>
      </c>
      <c r="O1875" s="43"/>
      <c r="P1875" s="56" t="str">
        <f t="shared" si="191"/>
        <v>90607021400023220244</v>
      </c>
    </row>
    <row r="1876" spans="1:20" hidden="1" x14ac:dyDescent="0.3">
      <c r="A1876" s="82">
        <v>25707982</v>
      </c>
      <c r="B1876" s="191"/>
      <c r="C1876" s="191"/>
      <c r="D1876" s="191"/>
      <c r="E1876" s="44">
        <v>906</v>
      </c>
      <c r="F1876" s="44" t="s">
        <v>145</v>
      </c>
      <c r="G1876" s="62">
        <v>1400023220</v>
      </c>
      <c r="H1876" s="56">
        <v>244</v>
      </c>
      <c r="I1876" s="56"/>
      <c r="J1876" s="57"/>
      <c r="K1876" s="57"/>
      <c r="L1876" s="56">
        <v>342</v>
      </c>
      <c r="M1876" s="89">
        <v>2230</v>
      </c>
      <c r="N1876" s="57">
        <f>SUMIFS(техфайл!$H$7:$H$4325,техфайл!$D$7:$D$4325,F1876,техфайл!$E$7:$E$4325,G1876,техфайл!$F$7:$F$4325,H1876,техфайл!$G$7:$G$4325,L1876,техфайл!$A$7:$A$4325,A1876,техфайл!$K$7:$K$4325,M1876)</f>
        <v>0</v>
      </c>
      <c r="O1876" s="43"/>
      <c r="P1876" s="56" t="str">
        <f t="shared" ref="P1876" si="193">E1876&amp;F1876&amp;SUBSTITUTE(G1876," ","")&amp;H1876</f>
        <v>90607021400023220244</v>
      </c>
    </row>
    <row r="1877" spans="1:20" hidden="1" x14ac:dyDescent="0.3">
      <c r="A1877" s="82">
        <v>25707982</v>
      </c>
      <c r="B1877" s="191"/>
      <c r="C1877" s="191"/>
      <c r="D1877" s="191"/>
      <c r="E1877" s="44">
        <v>906</v>
      </c>
      <c r="F1877" s="44" t="s">
        <v>145</v>
      </c>
      <c r="G1877" s="62" t="s">
        <v>684</v>
      </c>
      <c r="H1877" s="56">
        <v>244</v>
      </c>
      <c r="I1877" s="56"/>
      <c r="J1877" s="57">
        <f>SUMIFS(техфайл!$H$7:$H$4325,техфайл!$D$7:$D$4325,F1877,техфайл!$E$7:$E$4325,G1877,техфайл!$F$7:$F$4325,H1877,техфайл!$A$7:$A$4325,A1877)</f>
        <v>0</v>
      </c>
      <c r="K1877" s="57"/>
      <c r="L1877" s="56">
        <v>342</v>
      </c>
      <c r="M1877" s="89">
        <v>2230</v>
      </c>
      <c r="N1877" s="57">
        <f>SUMIFS(техфайл!$H$7:$H$4325,техфайл!$D$7:$D$4325,F1877,техфайл!$E$7:$E$4325,G1877,техфайл!$F$7:$F$4325,H1877,техфайл!$G$7:$G$4325,L1877,техфайл!$A$7:$A$4325,A1877,техфайл!$K$7:$K$4325,M1877)</f>
        <v>0</v>
      </c>
      <c r="O1877" s="43"/>
      <c r="P1877" s="56" t="str">
        <f t="shared" si="191"/>
        <v>906070214000R3040244</v>
      </c>
    </row>
    <row r="1878" spans="1:20" hidden="1" x14ac:dyDescent="0.3">
      <c r="A1878" s="82">
        <v>25707982</v>
      </c>
      <c r="B1878" s="191"/>
      <c r="C1878" s="191"/>
      <c r="D1878" s="191"/>
      <c r="E1878" s="44">
        <v>906</v>
      </c>
      <c r="F1878" s="44" t="s">
        <v>145</v>
      </c>
      <c r="G1878" s="62">
        <v>1400023220</v>
      </c>
      <c r="H1878" s="56">
        <v>244</v>
      </c>
      <c r="I1878" s="56"/>
      <c r="J1878" s="57"/>
      <c r="K1878" s="57"/>
      <c r="L1878" s="56">
        <v>344</v>
      </c>
      <c r="M1878" s="89" t="s">
        <v>136</v>
      </c>
      <c r="N1878" s="57">
        <f>SUMIFS(техфайл!$H$7:$H$4325,техфайл!$D$7:$D$4325,F1878,техфайл!$E$7:$E$4325,G1878,техфайл!$F$7:$F$4325,H1878,техфайл!$G$7:$G$4325,L1878,техфайл!$A$7:$A$4325,A1878,техфайл!$K$7:$K$4325,M1878)</f>
        <v>0</v>
      </c>
      <c r="O1878" s="43"/>
      <c r="P1878" s="56" t="str">
        <f t="shared" si="191"/>
        <v>90607021400023220244</v>
      </c>
    </row>
    <row r="1879" spans="1:20" hidden="1" x14ac:dyDescent="0.3">
      <c r="A1879" s="82">
        <v>25707982</v>
      </c>
      <c r="B1879" s="191"/>
      <c r="C1879" s="191"/>
      <c r="D1879" s="191"/>
      <c r="E1879" s="44">
        <v>906</v>
      </c>
      <c r="F1879" s="44" t="s">
        <v>145</v>
      </c>
      <c r="G1879" s="62">
        <v>1400023220</v>
      </c>
      <c r="H1879" s="56">
        <v>851</v>
      </c>
      <c r="I1879" s="56"/>
      <c r="J1879" s="57">
        <f>SUMIFS(техфайл!$H$7:$H$4325,техфайл!$D$7:$D$4325,F1879,техфайл!$E$7:$E$4325,G1879,техфайл!$F$7:$F$4325,H1879,техфайл!$A$7:$A$4325,A1879)</f>
        <v>0</v>
      </c>
      <c r="K1879" s="57"/>
      <c r="L1879" s="56">
        <v>346</v>
      </c>
      <c r="M1879" s="89" t="s">
        <v>136</v>
      </c>
      <c r="N1879" s="57">
        <f>SUMIFS(техфайл!$H$7:$H$4325,техфайл!$D$7:$D$4325,F1879,техфайл!$E$7:$E$4325,G1879,техфайл!$F$7:$F$4325,H1879,техфайл!$G$7:$G$4325,L1879,техфайл!$A$7:$A$4325,A1879,техфайл!$K$7:$K$4325,M1879)</f>
        <v>0</v>
      </c>
      <c r="O1879" s="43"/>
      <c r="P1879" s="56" t="str">
        <f t="shared" si="191"/>
        <v>90607021400023220851</v>
      </c>
    </row>
    <row r="1880" spans="1:20" hidden="1" x14ac:dyDescent="0.3">
      <c r="A1880" s="82">
        <v>25707982</v>
      </c>
      <c r="B1880" s="191"/>
      <c r="C1880" s="191"/>
      <c r="D1880" s="191"/>
      <c r="E1880" s="44">
        <v>906</v>
      </c>
      <c r="F1880" s="44" t="s">
        <v>145</v>
      </c>
      <c r="G1880" s="62">
        <v>1400023220</v>
      </c>
      <c r="H1880" s="56">
        <v>112</v>
      </c>
      <c r="I1880" s="56"/>
      <c r="J1880" s="57">
        <f>SUMIFS(техфайл!$H$7:$H$4325,техфайл!$D$7:$D$4325,F1880,техфайл!$E$7:$E$4325,G1880,техфайл!$F$7:$F$4325,H1880,техфайл!$A$7:$A$4325,A1880)</f>
        <v>0</v>
      </c>
      <c r="K1880" s="57"/>
      <c r="L1880" s="56">
        <v>291</v>
      </c>
      <c r="M1880" s="89" t="s">
        <v>138</v>
      </c>
      <c r="N1880" s="57">
        <f>SUMIFS(техфайл!$H$7:$H$4325,техфайл!$D$7:$D$4325,F1880,техфайл!$E$7:$E$4325,G1880,техфайл!$F$7:$F$4325,H1880,техфайл!$G$7:$G$4325,L1880,техфайл!$A$7:$A$4325,A1880,техфайл!$K$7:$K$4325,M1880)</f>
        <v>0</v>
      </c>
      <c r="O1880" s="43"/>
      <c r="P1880" s="56" t="str">
        <f t="shared" si="191"/>
        <v>90607021400023220112</v>
      </c>
    </row>
    <row r="1881" spans="1:20" hidden="1" x14ac:dyDescent="0.3">
      <c r="A1881" s="82">
        <v>25707982</v>
      </c>
      <c r="B1881" s="191"/>
      <c r="C1881" s="191"/>
      <c r="D1881" s="191"/>
      <c r="E1881" s="44">
        <v>906</v>
      </c>
      <c r="F1881" s="44" t="s">
        <v>174</v>
      </c>
      <c r="G1881" s="62">
        <v>1400005000</v>
      </c>
      <c r="H1881" s="56">
        <v>244</v>
      </c>
      <c r="I1881" s="56"/>
      <c r="J1881" s="57">
        <f>SUMIFS(техфайл!$H$7:$H$4325,техфайл!$D$7:$D$4325,F1881,техфайл!$E$7:$E$4325,G1881,техфайл!$F$7:$F$4325,H1881,техфайл!$A$7:$A$4325,A1881)</f>
        <v>0</v>
      </c>
      <c r="K1881" s="57"/>
      <c r="L1881" s="56">
        <v>212</v>
      </c>
      <c r="M1881" s="89" t="s">
        <v>175</v>
      </c>
      <c r="N1881" s="57">
        <f>SUMIFS(техфайл!$H$7:$H$4325,техфайл!$D$7:$D$4325,F1881,техфайл!$E$7:$E$4325,G1881,техфайл!$F$7:$F$4325,H1881,техфайл!$G$7:$G$4325,L1881,техфайл!$A$7:$A$4325,A1881,техфайл!$K$7:$K$4325,M1881)</f>
        <v>0</v>
      </c>
      <c r="O1881" s="43"/>
      <c r="P1881" s="56" t="str">
        <f t="shared" si="191"/>
        <v>90607051400005000244</v>
      </c>
    </row>
    <row r="1882" spans="1:20" hidden="1" x14ac:dyDescent="0.3">
      <c r="A1882" s="82">
        <v>25707982</v>
      </c>
      <c r="B1882" s="192"/>
      <c r="C1882" s="192"/>
      <c r="D1882" s="192"/>
      <c r="E1882" s="44">
        <v>906</v>
      </c>
      <c r="F1882" s="44" t="s">
        <v>174</v>
      </c>
      <c r="G1882" s="62">
        <v>1400005000</v>
      </c>
      <c r="H1882" s="56">
        <v>244</v>
      </c>
      <c r="I1882" s="56"/>
      <c r="J1882" s="57">
        <f>SUMIFS(техфайл!$H$7:$H$4325,техфайл!$D$7:$D$4325,F1882,техфайл!$E$7:$E$4325,G1882,техфайл!$F$7:$F$4325,H1882,техфайл!$A$7:$A$4325,A1882)</f>
        <v>0</v>
      </c>
      <c r="K1882" s="57"/>
      <c r="L1882" s="56">
        <v>226</v>
      </c>
      <c r="M1882" s="89" t="s">
        <v>175</v>
      </c>
      <c r="N1882" s="57">
        <f>SUMIFS(техфайл!$H$7:$H$4325,техфайл!$D$7:$D$4325,F1882,техфайл!$E$7:$E$4325,G1882,техфайл!$F$7:$F$4325,H1882,техфайл!$G$7:$G$4325,L1882,техфайл!$A$7:$A$4325,A1882,техфайл!$K$7:$K$4325,M1882)</f>
        <v>0</v>
      </c>
      <c r="O1882" s="43"/>
      <c r="P1882" s="56" t="str">
        <f t="shared" si="191"/>
        <v>90607051400005000244</v>
      </c>
    </row>
    <row r="1883" spans="1:20" ht="18.75" customHeight="1" x14ac:dyDescent="0.3">
      <c r="A1883" s="82">
        <v>38125730</v>
      </c>
      <c r="B1883" s="190" t="s">
        <v>678</v>
      </c>
      <c r="C1883" s="190">
        <v>700</v>
      </c>
      <c r="D1883" s="190" t="str">
        <f>VLOOKUP($A1883, Учреждения!$B$4:$F$292, 3, FALSE)</f>
        <v xml:space="preserve"> ГБОУ "ЛИЦЕЙ № 88 "МЕЧТА" Г.О. ГОРЛОВКА"</v>
      </c>
      <c r="E1883" s="81" t="s">
        <v>140</v>
      </c>
      <c r="F1883" s="81" t="s">
        <v>140</v>
      </c>
      <c r="G1883" s="81" t="s">
        <v>140</v>
      </c>
      <c r="H1883" s="81" t="s">
        <v>140</v>
      </c>
      <c r="I1883" s="81" t="s">
        <v>140</v>
      </c>
      <c r="J1883" s="81" t="s">
        <v>140</v>
      </c>
      <c r="K1883" s="80">
        <f>SUM(J1884:J1903)</f>
        <v>172840</v>
      </c>
      <c r="L1883" s="56"/>
      <c r="M1883" s="89"/>
      <c r="N1883" s="57"/>
      <c r="O1883" s="43"/>
      <c r="P1883" s="85"/>
    </row>
    <row r="1884" spans="1:20" ht="18.75" hidden="1" customHeight="1" x14ac:dyDescent="0.3">
      <c r="A1884" s="82">
        <v>38125730</v>
      </c>
      <c r="B1884" s="191"/>
      <c r="C1884" s="191"/>
      <c r="D1884" s="191"/>
      <c r="E1884" s="44">
        <v>906</v>
      </c>
      <c r="F1884" s="44" t="s">
        <v>145</v>
      </c>
      <c r="G1884" s="62">
        <v>1400023220</v>
      </c>
      <c r="H1884" s="56">
        <v>612</v>
      </c>
      <c r="I1884" s="56"/>
      <c r="J1884" s="57">
        <f>SUMIFS(техфайл!$H$7:$H$4325,техфайл!$D$7:$D$4325,F1884,техфайл!$E$7:$E$4325,G1884,техфайл!$F$7:$F$4325,H1884,техфайл!$A$7:$A$4325,A1884)</f>
        <v>0</v>
      </c>
      <c r="K1884" s="57"/>
      <c r="L1884" s="56">
        <v>211</v>
      </c>
      <c r="M1884" s="89" t="s">
        <v>172</v>
      </c>
      <c r="N1884" s="57">
        <f>SUMIFS(техфайл!$H$7:$H$4325,техфайл!$D$7:$D$4325,F1884,техфайл!$E$7:$E$4325,G1884,техфайл!$F$7:$F$4325,H1884,техфайл!$G$7:$G$4325,L1884,техфайл!$A$7:$A$4325,A1884,техфайл!$K$7:$K$4325,M1884)+SUMIFS(техфайл!$H$7:$H$4325,техфайл!$D$7:$D$4325,F1884,техфайл!$E$7:$E$4325,G1884,техфайл!$F$7:$F$4325,H1884,техфайл!$G$7:$G$4325,266,техфайл!$A$7:$A$4325,A1884,техфайл!$K$7:$K$4325,M1884)</f>
        <v>0</v>
      </c>
      <c r="O1884" s="43"/>
      <c r="P1884" s="56" t="str">
        <f t="shared" ref="P1884:P1903" si="194">E1884&amp;F1884&amp;SUBSTITUTE(G1884," ","")&amp;H1884</f>
        <v>90607021400023220612</v>
      </c>
    </row>
    <row r="1885" spans="1:20" x14ac:dyDescent="0.3">
      <c r="A1885" s="82">
        <v>38125730</v>
      </c>
      <c r="B1885" s="191"/>
      <c r="C1885" s="191"/>
      <c r="D1885" s="191"/>
      <c r="E1885" s="44">
        <v>906</v>
      </c>
      <c r="F1885" s="44" t="s">
        <v>145</v>
      </c>
      <c r="G1885" s="62" t="s">
        <v>684</v>
      </c>
      <c r="H1885" s="56">
        <v>612</v>
      </c>
      <c r="I1885" s="56"/>
      <c r="J1885" s="57">
        <f>SUMIFS(техфайл!$H$7:$H$4325,техфайл!$D$7:$D$4325,F1885,техфайл!$E$7:$E$4325,G1885,техфайл!$F$7:$F$4325,H1885,техфайл!$A$7:$A$4325,A1885)</f>
        <v>172840</v>
      </c>
      <c r="K1885" s="57"/>
      <c r="L1885" s="56">
        <v>213</v>
      </c>
      <c r="M1885" s="89" t="s">
        <v>173</v>
      </c>
      <c r="N1885" s="57">
        <f>SUMIFS(техфайл!$H$7:$H$4325,техфайл!$D$7:$D$4325,F1885,техфайл!$E$7:$E$4325,G1885,техфайл!$F$7:$F$4325,H1885,техфайл!$G$7:$G$4325,L1885,техфайл!$A$7:$A$4325,A1885,техфайл!$K$7:$K$4325,M1885)</f>
        <v>0</v>
      </c>
      <c r="O1885" s="43"/>
      <c r="P1885" s="56" t="str">
        <f t="shared" si="194"/>
        <v>906070214000R3040612</v>
      </c>
      <c r="T1885" s="163"/>
    </row>
    <row r="1886" spans="1:20" ht="18.75" hidden="1" customHeight="1" x14ac:dyDescent="0.3">
      <c r="A1886" s="82">
        <v>38125730</v>
      </c>
      <c r="B1886" s="191"/>
      <c r="C1886" s="191"/>
      <c r="D1886" s="191"/>
      <c r="E1886" s="44">
        <v>906</v>
      </c>
      <c r="F1886" s="44" t="s">
        <v>145</v>
      </c>
      <c r="G1886" s="62" t="s">
        <v>683</v>
      </c>
      <c r="H1886" s="56">
        <v>612</v>
      </c>
      <c r="I1886" s="56"/>
      <c r="J1886" s="57">
        <f>SUMIFS(техфайл!$H$7:$H$4325,техфайл!$D$7:$D$4325,F1886,техфайл!$E$7:$E$4325,G1886,техфайл!$F$7:$F$4325,H1886,техфайл!$A$7:$A$4325,A1886)</f>
        <v>0</v>
      </c>
      <c r="K1886" s="57"/>
      <c r="L1886" s="56">
        <v>211</v>
      </c>
      <c r="M1886" s="89" t="s">
        <v>172</v>
      </c>
      <c r="N1886" s="57">
        <f>SUMIFS(техфайл!$H$7:$H$4325,техфайл!$D$7:$D$4325,F1886,техфайл!$E$7:$E$4325,G1886,техфайл!$F$7:$F$4325,H1886,техфайл!$G$7:$G$4325,L1886,техфайл!$A$7:$A$4325,A1886,техфайл!$K$7:$K$4325,M1886)+SUMIFS(техфайл!$H$7:$H$4325,техфайл!$D$7:$D$4325,F1886,техфайл!$E$7:$E$4325,G1886,техфайл!$F$7:$F$4325,H1886,техфайл!$G$7:$G$4325,266,техфайл!$A$7:$A$4325,A1886,техфайл!$K$7:$K$4325,M1886)</f>
        <v>0</v>
      </c>
      <c r="O1886" s="43"/>
      <c r="P1886" s="56" t="str">
        <f t="shared" ref="P1886:P1887" si="195">E1886&amp;F1886&amp;SUBSTITUTE(G1886," ","")&amp;H1886</f>
        <v>906070214000R3030612</v>
      </c>
    </row>
    <row r="1887" spans="1:20" hidden="1" x14ac:dyDescent="0.3">
      <c r="A1887" s="82">
        <v>38125730</v>
      </c>
      <c r="B1887" s="191"/>
      <c r="C1887" s="191"/>
      <c r="D1887" s="191"/>
      <c r="E1887" s="44">
        <v>906</v>
      </c>
      <c r="F1887" s="44" t="s">
        <v>145</v>
      </c>
      <c r="G1887" s="62" t="s">
        <v>683</v>
      </c>
      <c r="H1887" s="56"/>
      <c r="I1887" s="56"/>
      <c r="J1887" s="57">
        <f>SUMIFS(техфайл!$H$7:$H$4325,техфайл!$D$7:$D$4325,F1887,техфайл!$E$7:$E$4325,G1887,техфайл!$F$7:$F$4325,H1887,техфайл!$A$7:$A$4325,A1887)</f>
        <v>0</v>
      </c>
      <c r="K1887" s="57"/>
      <c r="L1887" s="56">
        <v>213</v>
      </c>
      <c r="M1887" s="89" t="s">
        <v>173</v>
      </c>
      <c r="N1887" s="57">
        <f>SUMIFS(техфайл!$H$7:$H$4325,техфайл!$D$7:$D$4325,F1887,техфайл!$E$7:$E$4325,G1887,техфайл!$F$7:$F$4325,H1887,техфайл!$G$7:$G$4325,L1887,техфайл!$A$7:$A$4325,A1887,техфайл!$K$7:$K$4325,M1887)</f>
        <v>0</v>
      </c>
      <c r="O1887" s="43"/>
      <c r="P1887" s="56" t="str">
        <f t="shared" si="195"/>
        <v>906070214000R3030</v>
      </c>
    </row>
    <row r="1888" spans="1:20" hidden="1" x14ac:dyDescent="0.3">
      <c r="A1888" s="82">
        <v>38125730</v>
      </c>
      <c r="B1888" s="191"/>
      <c r="C1888" s="191"/>
      <c r="D1888" s="191"/>
      <c r="E1888" s="44">
        <v>906</v>
      </c>
      <c r="F1888" s="44" t="s">
        <v>145</v>
      </c>
      <c r="G1888" s="62" t="s">
        <v>685</v>
      </c>
      <c r="H1888" s="56">
        <v>612</v>
      </c>
      <c r="I1888" s="56"/>
      <c r="J1888" s="57">
        <f>SUMIFS(техфайл!$H$7:$H$4325,техфайл!$D$7:$D$4325,F1888,техфайл!$E$7:$E$4325,G1888,техфайл!$F$7:$F$4325,H1888,техфайл!$A$7:$A$4325,A1888)</f>
        <v>0</v>
      </c>
      <c r="K1888" s="57"/>
      <c r="L1888" s="56">
        <v>221</v>
      </c>
      <c r="M1888" s="89" t="s">
        <v>131</v>
      </c>
      <c r="N1888" s="57">
        <f>SUMIFS(техфайл!$H$7:$H$4325,техфайл!$D$7:$D$4325,F1888,техфайл!$E$7:$E$4325,G1888,техфайл!$F$7:$F$4325,H1888,техфайл!$G$7:$G$4325,L1888,техфайл!$A$7:$A$4325,A1888,техфайл!$K$7:$K$4325,M1888)</f>
        <v>0</v>
      </c>
      <c r="O1888" s="43"/>
      <c r="P1888" s="56" t="str">
        <f t="shared" si="194"/>
        <v>906070214000R0500612</v>
      </c>
    </row>
    <row r="1889" spans="1:16" hidden="1" x14ac:dyDescent="0.3">
      <c r="A1889" s="82">
        <v>38125730</v>
      </c>
      <c r="B1889" s="191"/>
      <c r="C1889" s="191"/>
      <c r="D1889" s="191"/>
      <c r="E1889" s="44">
        <v>906</v>
      </c>
      <c r="F1889" s="44" t="s">
        <v>145</v>
      </c>
      <c r="G1889" s="62" t="s">
        <v>685</v>
      </c>
      <c r="H1889" s="56"/>
      <c r="I1889" s="56"/>
      <c r="J1889" s="57">
        <f>SUMIFS(техфайл!$H$7:$H$4325,техфайл!$D$7:$D$4325,F1889,техфайл!$E$7:$E$4325,G1889,техфайл!$F$7:$F$4325,H1889,техфайл!$A$7:$A$4325,A1889)</f>
        <v>0</v>
      </c>
      <c r="K1889" s="57"/>
      <c r="L1889" s="56">
        <v>223</v>
      </c>
      <c r="M1889" s="89" t="s">
        <v>132</v>
      </c>
      <c r="N1889" s="57">
        <f>SUMIFS(техфайл!$H$7:$H$4325,техфайл!$D$7:$D$4325,F1889,техфайл!$E$7:$E$4325,G1889,техфайл!$F$7:$F$4325,H1889,техфайл!$G$7:$G$4325,L1889,техфайл!$A$7:$A$4325,A1889,техфайл!$K$7:$K$4325,M1889)</f>
        <v>0</v>
      </c>
      <c r="O1889" s="43"/>
      <c r="P1889" s="56" t="str">
        <f t="shared" si="194"/>
        <v>906070214000R0500</v>
      </c>
    </row>
    <row r="1890" spans="1:16" hidden="1" x14ac:dyDescent="0.3">
      <c r="A1890" s="82">
        <v>38125730</v>
      </c>
      <c r="B1890" s="191"/>
      <c r="C1890" s="191"/>
      <c r="D1890" s="191"/>
      <c r="E1890" s="44">
        <v>906</v>
      </c>
      <c r="F1890" s="44" t="s">
        <v>145</v>
      </c>
      <c r="G1890" s="62">
        <v>1400023220</v>
      </c>
      <c r="H1890" s="56">
        <v>244</v>
      </c>
      <c r="I1890" s="56"/>
      <c r="J1890" s="57"/>
      <c r="K1890" s="57"/>
      <c r="L1890" s="56">
        <v>223</v>
      </c>
      <c r="M1890" s="89" t="s">
        <v>133</v>
      </c>
      <c r="N1890" s="57">
        <f>SUMIFS(техфайл!$H$7:$H$4325,техфайл!$D$7:$D$4325,F1890,техфайл!$E$7:$E$4325,G1890,техфайл!$F$7:$F$4325,H1890,техфайл!$G$7:$G$4325,L1890,техфайл!$A$7:$A$4325,A1890,техфайл!$K$7:$K$4325,M1890)</f>
        <v>0</v>
      </c>
      <c r="O1890" s="43"/>
      <c r="P1890" s="56" t="str">
        <f t="shared" si="194"/>
        <v>90607021400023220244</v>
      </c>
    </row>
    <row r="1891" spans="1:16" hidden="1" x14ac:dyDescent="0.3">
      <c r="A1891" s="82">
        <v>38125730</v>
      </c>
      <c r="B1891" s="191"/>
      <c r="C1891" s="191"/>
      <c r="D1891" s="191"/>
      <c r="E1891" s="44">
        <v>906</v>
      </c>
      <c r="F1891" s="44" t="s">
        <v>145</v>
      </c>
      <c r="G1891" s="62">
        <v>1400023220</v>
      </c>
      <c r="H1891" s="56">
        <v>247</v>
      </c>
      <c r="I1891" s="56"/>
      <c r="J1891" s="57"/>
      <c r="K1891" s="57"/>
      <c r="L1891" s="56">
        <v>223</v>
      </c>
      <c r="M1891" s="89" t="s">
        <v>134</v>
      </c>
      <c r="N1891" s="57">
        <f>SUMIFS(техфайл!$H$7:$H$4325,техфайл!$D$7:$D$4325,F1891,техфайл!$E$7:$E$4325,G1891,техфайл!$F$7:$F$4325,H1891,техфайл!$G$7:$G$4325,L1891,техфайл!$A$7:$A$4325,A1891,техфайл!$K$7:$K$4325,M1891)</f>
        <v>0</v>
      </c>
      <c r="O1891" s="43"/>
      <c r="P1891" s="56" t="str">
        <f t="shared" si="194"/>
        <v>90607021400023220247</v>
      </c>
    </row>
    <row r="1892" spans="1:16" hidden="1" x14ac:dyDescent="0.3">
      <c r="A1892" s="82">
        <v>38125730</v>
      </c>
      <c r="B1892" s="191"/>
      <c r="C1892" s="191"/>
      <c r="D1892" s="191"/>
      <c r="E1892" s="44">
        <v>906</v>
      </c>
      <c r="F1892" s="44" t="s">
        <v>145</v>
      </c>
      <c r="G1892" s="62">
        <v>1400023220</v>
      </c>
      <c r="H1892" s="56">
        <v>247</v>
      </c>
      <c r="I1892" s="56"/>
      <c r="J1892" s="57"/>
      <c r="K1892" s="57"/>
      <c r="L1892" s="56">
        <v>223</v>
      </c>
      <c r="M1892" s="89" t="s">
        <v>135</v>
      </c>
      <c r="N1892" s="57">
        <f>SUMIFS(техфайл!$H$7:$H$4325,техфайл!$D$7:$D$4325,F1892,техфайл!$E$7:$E$4325,G1892,техфайл!$F$7:$F$4325,H1892,техфайл!$G$7:$G$4325,L1892,техфайл!$A$7:$A$4325,A1892,техфайл!$K$7:$K$4325,M1892)</f>
        <v>0</v>
      </c>
      <c r="O1892" s="43"/>
      <c r="P1892" s="56" t="str">
        <f t="shared" si="194"/>
        <v>90607021400023220247</v>
      </c>
    </row>
    <row r="1893" spans="1:16" hidden="1" x14ac:dyDescent="0.3">
      <c r="A1893" s="82">
        <v>38125730</v>
      </c>
      <c r="B1893" s="191"/>
      <c r="C1893" s="191"/>
      <c r="D1893" s="191"/>
      <c r="E1893" s="44">
        <v>906</v>
      </c>
      <c r="F1893" s="44" t="s">
        <v>145</v>
      </c>
      <c r="G1893" s="62">
        <v>1400023220</v>
      </c>
      <c r="H1893" s="56">
        <v>244</v>
      </c>
      <c r="I1893" s="56"/>
      <c r="J1893" s="57"/>
      <c r="K1893" s="57"/>
      <c r="L1893" s="56">
        <v>225</v>
      </c>
      <c r="M1893" s="89" t="s">
        <v>131</v>
      </c>
      <c r="N1893" s="57">
        <f>SUMIFS(техфайл!$H$7:$H$4325,техфайл!$D$7:$D$4325,F1893,техфайл!$E$7:$E$4325,G1893,техфайл!$F$7:$F$4325,H1893,техфайл!$G$7:$G$4325,L1893,техфайл!$A$7:$A$4325,A1893,техфайл!$K$7:$K$4325,M1893)</f>
        <v>0</v>
      </c>
      <c r="O1893" s="43"/>
      <c r="P1893" s="56" t="str">
        <f t="shared" si="194"/>
        <v>90607021400023220244</v>
      </c>
    </row>
    <row r="1894" spans="1:16" hidden="1" x14ac:dyDescent="0.3">
      <c r="A1894" s="82">
        <v>38125730</v>
      </c>
      <c r="B1894" s="191"/>
      <c r="C1894" s="191"/>
      <c r="D1894" s="191"/>
      <c r="E1894" s="44">
        <v>906</v>
      </c>
      <c r="F1894" s="44" t="s">
        <v>145</v>
      </c>
      <c r="G1894" s="62">
        <v>1400023220</v>
      </c>
      <c r="H1894" s="56">
        <v>244</v>
      </c>
      <c r="I1894" s="56"/>
      <c r="J1894" s="57"/>
      <c r="K1894" s="57"/>
      <c r="L1894" s="56">
        <v>226</v>
      </c>
      <c r="M1894" s="89" t="s">
        <v>137</v>
      </c>
      <c r="N1894" s="57">
        <f>SUMIFS(техфайл!$H$7:$H$4325,техфайл!$D$7:$D$4325,F1894,техфайл!$E$7:$E$4325,G1894,техфайл!$F$7:$F$4325,H1894,техфайл!$G$7:$G$4325,L1894,техфайл!$A$7:$A$4325,A1894,техфайл!$K$7:$K$4325,M1894)</f>
        <v>0</v>
      </c>
      <c r="O1894" s="43"/>
      <c r="P1894" s="56" t="str">
        <f t="shared" si="194"/>
        <v>90607021400023220244</v>
      </c>
    </row>
    <row r="1895" spans="1:16" hidden="1" x14ac:dyDescent="0.3">
      <c r="A1895" s="82">
        <v>38125730</v>
      </c>
      <c r="B1895" s="191"/>
      <c r="C1895" s="191"/>
      <c r="D1895" s="191"/>
      <c r="E1895" s="44">
        <v>906</v>
      </c>
      <c r="F1895" s="44" t="s">
        <v>145</v>
      </c>
      <c r="G1895" s="62">
        <v>1400023220</v>
      </c>
      <c r="H1895" s="56">
        <v>244</v>
      </c>
      <c r="I1895" s="56"/>
      <c r="J1895" s="57"/>
      <c r="K1895" s="57"/>
      <c r="L1895" s="56">
        <v>226</v>
      </c>
      <c r="M1895" s="89" t="s">
        <v>131</v>
      </c>
      <c r="N1895" s="57">
        <f>SUMIFS(техфайл!$H$7:$H$4325,техфайл!$D$7:$D$4325,F1895,техфайл!$E$7:$E$4325,G1895,техфайл!$F$7:$F$4325,H1895,техфайл!$G$7:$G$4325,L1895,техфайл!$A$7:$A$4325,A1895,техфайл!$K$7:$K$4325,M1895)</f>
        <v>0</v>
      </c>
      <c r="O1895" s="43"/>
      <c r="P1895" s="56" t="str">
        <f t="shared" si="194"/>
        <v>90607021400023220244</v>
      </c>
    </row>
    <row r="1896" spans="1:16" hidden="1" x14ac:dyDescent="0.3">
      <c r="A1896" s="82">
        <v>38125730</v>
      </c>
      <c r="B1896" s="191"/>
      <c r="C1896" s="191"/>
      <c r="D1896" s="191"/>
      <c r="E1896" s="44">
        <v>906</v>
      </c>
      <c r="F1896" s="44" t="s">
        <v>145</v>
      </c>
      <c r="G1896" s="62">
        <v>1400023220</v>
      </c>
      <c r="H1896" s="56">
        <v>244</v>
      </c>
      <c r="I1896" s="56"/>
      <c r="J1896" s="57"/>
      <c r="K1896" s="57"/>
      <c r="L1896" s="56">
        <v>310</v>
      </c>
      <c r="M1896" s="89" t="s">
        <v>136</v>
      </c>
      <c r="N1896" s="57">
        <f>SUMIFS(техфайл!$H$7:$H$4325,техфайл!$D$7:$D$4325,F1896,техфайл!$E$7:$E$4325,G1896,техфайл!$F$7:$F$4325,H1896,техфайл!$G$7:$G$4325,L1896,техфайл!$A$7:$A$4325,A1896,техфайл!$K$7:$K$4325,M1896)</f>
        <v>0</v>
      </c>
      <c r="O1896" s="43"/>
      <c r="P1896" s="56" t="str">
        <f t="shared" si="194"/>
        <v>90607021400023220244</v>
      </c>
    </row>
    <row r="1897" spans="1:16" hidden="1" x14ac:dyDescent="0.3">
      <c r="A1897" s="82">
        <v>38125730</v>
      </c>
      <c r="B1897" s="191"/>
      <c r="C1897" s="191"/>
      <c r="D1897" s="191"/>
      <c r="E1897" s="44">
        <v>906</v>
      </c>
      <c r="F1897" s="44" t="s">
        <v>145</v>
      </c>
      <c r="G1897" s="62">
        <v>1400023220</v>
      </c>
      <c r="H1897" s="56">
        <v>244</v>
      </c>
      <c r="I1897" s="56"/>
      <c r="J1897" s="57"/>
      <c r="K1897" s="57"/>
      <c r="L1897" s="56">
        <v>342</v>
      </c>
      <c r="M1897" s="89">
        <v>2230</v>
      </c>
      <c r="N1897" s="57">
        <f>SUMIFS(техфайл!$H$7:$H$4325,техфайл!$D$7:$D$4325,F1897,техфайл!$E$7:$E$4325,G1897,техфайл!$F$7:$F$4325,H1897,техфайл!$G$7:$G$4325,L1897,техфайл!$A$7:$A$4325,A1897,техфайл!$K$7:$K$4325,M1897)</f>
        <v>0</v>
      </c>
      <c r="O1897" s="43"/>
      <c r="P1897" s="56" t="str">
        <f t="shared" ref="P1897" si="196">E1897&amp;F1897&amp;SUBSTITUTE(G1897," ","")&amp;H1897</f>
        <v>90607021400023220244</v>
      </c>
    </row>
    <row r="1898" spans="1:16" hidden="1" x14ac:dyDescent="0.3">
      <c r="A1898" s="82">
        <v>38125730</v>
      </c>
      <c r="B1898" s="191"/>
      <c r="C1898" s="191"/>
      <c r="D1898" s="191"/>
      <c r="E1898" s="44">
        <v>906</v>
      </c>
      <c r="F1898" s="44" t="s">
        <v>145</v>
      </c>
      <c r="G1898" s="62" t="s">
        <v>684</v>
      </c>
      <c r="H1898" s="56">
        <v>244</v>
      </c>
      <c r="I1898" s="56"/>
      <c r="J1898" s="57">
        <f>SUMIFS(техфайл!$H$7:$H$4325,техфайл!$D$7:$D$4325,F1898,техфайл!$E$7:$E$4325,G1898,техфайл!$F$7:$F$4325,H1898,техфайл!$A$7:$A$4325,A1898)</f>
        <v>0</v>
      </c>
      <c r="K1898" s="57"/>
      <c r="L1898" s="56">
        <v>342</v>
      </c>
      <c r="M1898" s="89">
        <v>2230</v>
      </c>
      <c r="N1898" s="57">
        <f>SUMIFS(техфайл!$H$7:$H$4325,техфайл!$D$7:$D$4325,F1898,техфайл!$E$7:$E$4325,G1898,техфайл!$F$7:$F$4325,H1898,техфайл!$G$7:$G$4325,L1898,техфайл!$A$7:$A$4325,A1898,техфайл!$K$7:$K$4325,M1898)</f>
        <v>0</v>
      </c>
      <c r="O1898" s="43"/>
      <c r="P1898" s="56" t="str">
        <f t="shared" si="194"/>
        <v>906070214000R3040244</v>
      </c>
    </row>
    <row r="1899" spans="1:16" hidden="1" x14ac:dyDescent="0.3">
      <c r="A1899" s="82">
        <v>38125730</v>
      </c>
      <c r="B1899" s="191"/>
      <c r="C1899" s="191"/>
      <c r="D1899" s="191"/>
      <c r="E1899" s="44">
        <v>906</v>
      </c>
      <c r="F1899" s="44" t="s">
        <v>145</v>
      </c>
      <c r="G1899" s="62">
        <v>1400023220</v>
      </c>
      <c r="H1899" s="56">
        <v>244</v>
      </c>
      <c r="I1899" s="56"/>
      <c r="J1899" s="57"/>
      <c r="K1899" s="57"/>
      <c r="L1899" s="56">
        <v>344</v>
      </c>
      <c r="M1899" s="89" t="s">
        <v>136</v>
      </c>
      <c r="N1899" s="57">
        <f>SUMIFS(техфайл!$H$7:$H$4325,техфайл!$D$7:$D$4325,F1899,техфайл!$E$7:$E$4325,G1899,техфайл!$F$7:$F$4325,H1899,техфайл!$G$7:$G$4325,L1899,техфайл!$A$7:$A$4325,A1899,техфайл!$K$7:$K$4325,M1899)</f>
        <v>0</v>
      </c>
      <c r="O1899" s="43"/>
      <c r="P1899" s="56" t="str">
        <f t="shared" si="194"/>
        <v>90607021400023220244</v>
      </c>
    </row>
    <row r="1900" spans="1:16" hidden="1" x14ac:dyDescent="0.3">
      <c r="A1900" s="82">
        <v>38125730</v>
      </c>
      <c r="B1900" s="191"/>
      <c r="C1900" s="191"/>
      <c r="D1900" s="191"/>
      <c r="E1900" s="44">
        <v>906</v>
      </c>
      <c r="F1900" s="44" t="s">
        <v>145</v>
      </c>
      <c r="G1900" s="62">
        <v>1400023220</v>
      </c>
      <c r="H1900" s="56">
        <v>244</v>
      </c>
      <c r="I1900" s="56"/>
      <c r="J1900" s="57"/>
      <c r="K1900" s="57"/>
      <c r="L1900" s="56">
        <v>346</v>
      </c>
      <c r="M1900" s="89" t="s">
        <v>136</v>
      </c>
      <c r="N1900" s="57">
        <f>SUMIFS(техфайл!$H$7:$H$4325,техфайл!$D$7:$D$4325,F1900,техфайл!$E$7:$E$4325,G1900,техфайл!$F$7:$F$4325,H1900,техфайл!$G$7:$G$4325,L1900,техфайл!$A$7:$A$4325,A1900,техфайл!$K$7:$K$4325,M1900)</f>
        <v>0</v>
      </c>
      <c r="O1900" s="43"/>
      <c r="P1900" s="56" t="str">
        <f t="shared" si="194"/>
        <v>90607021400023220244</v>
      </c>
    </row>
    <row r="1901" spans="1:16" hidden="1" x14ac:dyDescent="0.3">
      <c r="A1901" s="82">
        <v>38125730</v>
      </c>
      <c r="B1901" s="191"/>
      <c r="C1901" s="191"/>
      <c r="D1901" s="191"/>
      <c r="E1901" s="44">
        <v>906</v>
      </c>
      <c r="F1901" s="44" t="s">
        <v>145</v>
      </c>
      <c r="G1901" s="62">
        <v>1400023220</v>
      </c>
      <c r="H1901" s="56">
        <v>851</v>
      </c>
      <c r="I1901" s="56"/>
      <c r="J1901" s="57">
        <f>SUMIFS(техфайл!$H$7:$H$4325,техфайл!$D$7:$D$4325,F1901,техфайл!$E$7:$E$4325,G1901,техфайл!$F$7:$F$4325,H1901,техфайл!$A$7:$A$4325,A1901)</f>
        <v>0</v>
      </c>
      <c r="K1901" s="57"/>
      <c r="L1901" s="56">
        <v>291</v>
      </c>
      <c r="M1901" s="89" t="s">
        <v>138</v>
      </c>
      <c r="N1901" s="57">
        <f>SUMIFS(техфайл!$H$7:$H$4325,техфайл!$D$7:$D$4325,F1901,техфайл!$E$7:$E$4325,G1901,техфайл!$F$7:$F$4325,H1901,техфайл!$G$7:$G$4325,L1901,техфайл!$A$7:$A$4325,A1901,техфайл!$K$7:$K$4325,M1901)</f>
        <v>0</v>
      </c>
      <c r="O1901" s="43"/>
      <c r="P1901" s="56" t="str">
        <f t="shared" si="194"/>
        <v>90607021400023220851</v>
      </c>
    </row>
    <row r="1902" spans="1:16" hidden="1" x14ac:dyDescent="0.3">
      <c r="A1902" s="82">
        <v>38125730</v>
      </c>
      <c r="B1902" s="191"/>
      <c r="C1902" s="191"/>
      <c r="D1902" s="191"/>
      <c r="E1902" s="44">
        <v>906</v>
      </c>
      <c r="F1902" s="44" t="s">
        <v>174</v>
      </c>
      <c r="G1902" s="62">
        <v>1400005000</v>
      </c>
      <c r="H1902" s="56">
        <v>112</v>
      </c>
      <c r="I1902" s="56"/>
      <c r="J1902" s="57">
        <f>SUMIFS(техфайл!$H$7:$H$4325,техфайл!$D$7:$D$4325,F1902,техфайл!$E$7:$E$4325,G1902,техфайл!$F$7:$F$4325,H1902,техфайл!$A$7:$A$4325,A1902)</f>
        <v>0</v>
      </c>
      <c r="K1902" s="57"/>
      <c r="L1902" s="56">
        <v>212</v>
      </c>
      <c r="M1902" s="89" t="s">
        <v>175</v>
      </c>
      <c r="N1902" s="57">
        <f>SUMIFS(техфайл!$H$7:$H$4325,техфайл!$D$7:$D$4325,F1902,техфайл!$E$7:$E$4325,G1902,техфайл!$F$7:$F$4325,H1902,техфайл!$G$7:$G$4325,L1902,техфайл!$A$7:$A$4325,A1902,техфайл!$K$7:$K$4325,M1902)</f>
        <v>0</v>
      </c>
      <c r="O1902" s="43"/>
      <c r="P1902" s="56" t="str">
        <f t="shared" si="194"/>
        <v>90607051400005000112</v>
      </c>
    </row>
    <row r="1903" spans="1:16" hidden="1" x14ac:dyDescent="0.3">
      <c r="A1903" s="82">
        <v>38125730</v>
      </c>
      <c r="B1903" s="192"/>
      <c r="C1903" s="192"/>
      <c r="D1903" s="192"/>
      <c r="E1903" s="44">
        <v>906</v>
      </c>
      <c r="F1903" s="44" t="s">
        <v>174</v>
      </c>
      <c r="G1903" s="62">
        <v>1400005000</v>
      </c>
      <c r="H1903" s="56">
        <v>244</v>
      </c>
      <c r="I1903" s="56"/>
      <c r="J1903" s="57">
        <f>SUMIFS(техфайл!$H$7:$H$4325,техфайл!$D$7:$D$4325,F1903,техфайл!$E$7:$E$4325,G1903,техфайл!$F$7:$F$4325,H1903,техфайл!$A$7:$A$4325,A1903)</f>
        <v>0</v>
      </c>
      <c r="K1903" s="57"/>
      <c r="L1903" s="56">
        <v>226</v>
      </c>
      <c r="M1903" s="89" t="s">
        <v>175</v>
      </c>
      <c r="N1903" s="57">
        <f>SUMIFS(техфайл!$H$7:$H$4325,техфайл!$D$7:$D$4325,F1903,техфайл!$E$7:$E$4325,G1903,техфайл!$F$7:$F$4325,H1903,техфайл!$G$7:$G$4325,L1903,техфайл!$A$7:$A$4325,A1903,техфайл!$K$7:$K$4325,M1903)</f>
        <v>0</v>
      </c>
      <c r="O1903" s="43"/>
      <c r="P1903" s="56" t="str">
        <f t="shared" si="194"/>
        <v>90607051400005000244</v>
      </c>
    </row>
    <row r="1904" spans="1:16" ht="18.75" hidden="1" customHeight="1" x14ac:dyDescent="0.3">
      <c r="A1904" s="82">
        <v>26258606</v>
      </c>
      <c r="B1904" s="190" t="s">
        <v>525</v>
      </c>
      <c r="C1904" s="190" t="s">
        <v>446</v>
      </c>
      <c r="D1904" s="190" t="str">
        <f>VLOOKUP($A1904, Учреждения!$B$4:$F$292, 3, FALSE)</f>
        <v>МБОУ Г. ГОРЛОВКИ «МУМ»</v>
      </c>
      <c r="E1904" s="81" t="s">
        <v>140</v>
      </c>
      <c r="F1904" s="81" t="s">
        <v>140</v>
      </c>
      <c r="G1904" s="81" t="s">
        <v>140</v>
      </c>
      <c r="H1904" s="81" t="s">
        <v>140</v>
      </c>
      <c r="I1904" s="81" t="s">
        <v>140</v>
      </c>
      <c r="J1904" s="81" t="s">
        <v>140</v>
      </c>
      <c r="K1904" s="80">
        <f>SUM(J1905:J1924)</f>
        <v>0</v>
      </c>
      <c r="L1904" s="56"/>
      <c r="M1904" s="89"/>
      <c r="N1904" s="57"/>
      <c r="O1904" s="43"/>
      <c r="P1904" s="85"/>
    </row>
    <row r="1905" spans="1:16" ht="18.75" hidden="1" customHeight="1" x14ac:dyDescent="0.3">
      <c r="A1905" s="82">
        <v>26258606</v>
      </c>
      <c r="B1905" s="191"/>
      <c r="C1905" s="191"/>
      <c r="D1905" s="191"/>
      <c r="E1905" s="44">
        <v>906</v>
      </c>
      <c r="F1905" s="44" t="s">
        <v>145</v>
      </c>
      <c r="G1905" s="62">
        <v>1400023220</v>
      </c>
      <c r="H1905" s="56">
        <v>612</v>
      </c>
      <c r="I1905" s="56"/>
      <c r="J1905" s="57">
        <f>SUMIFS(техфайл!$H$7:$H$4325,техфайл!$D$7:$D$4325,F1905,техфайл!$E$7:$E$4325,G1905,техфайл!$F$7:$F$4325,H1905,техфайл!$A$7:$A$4325,A1905)</f>
        <v>0</v>
      </c>
      <c r="K1905" s="57"/>
      <c r="L1905" s="56">
        <v>211</v>
      </c>
      <c r="M1905" s="89" t="s">
        <v>172</v>
      </c>
      <c r="N1905" s="57">
        <f>SUMIFS(техфайл!$H$7:$H$4325,техфайл!$D$7:$D$4325,F1905,техфайл!$E$7:$E$4325,G1905,техфайл!$F$7:$F$4325,H1905,техфайл!$G$7:$G$4325,L1905,техфайл!$A$7:$A$4325,A1905,техфайл!$K$7:$K$4325,M1905)+SUMIFS(техфайл!$H$7:$H$4325,техфайл!$D$7:$D$4325,F1905,техфайл!$E$7:$E$4325,G1905,техфайл!$F$7:$F$4325,H1905,техфайл!$G$7:$G$4325,266,техфайл!$A$7:$A$4325,A1905,техфайл!$K$7:$K$4325,M1905)</f>
        <v>0</v>
      </c>
      <c r="O1905" s="43"/>
      <c r="P1905" s="56" t="str">
        <f t="shared" ref="P1905:P1924" si="197">E1905&amp;F1905&amp;SUBSTITUTE(G1905," ","")&amp;H1905</f>
        <v>90607021400023220612</v>
      </c>
    </row>
    <row r="1906" spans="1:16" hidden="1" x14ac:dyDescent="0.3">
      <c r="A1906" s="82">
        <v>26258606</v>
      </c>
      <c r="B1906" s="191"/>
      <c r="C1906" s="191"/>
      <c r="D1906" s="191"/>
      <c r="E1906" s="44">
        <v>906</v>
      </c>
      <c r="F1906" s="44" t="s">
        <v>145</v>
      </c>
      <c r="G1906" s="62" t="s">
        <v>684</v>
      </c>
      <c r="H1906" s="56">
        <v>612</v>
      </c>
      <c r="I1906" s="56"/>
      <c r="J1906" s="57">
        <f>SUMIFS(техфайл!$H$7:$H$4325,техфайл!$D$7:$D$4325,F1906,техфайл!$E$7:$E$4325,G1906,техфайл!$F$7:$F$4325,H1906,техфайл!$A$7:$A$4325,A1906)</f>
        <v>0</v>
      </c>
      <c r="K1906" s="57"/>
      <c r="L1906" s="56">
        <v>213</v>
      </c>
      <c r="M1906" s="89" t="s">
        <v>173</v>
      </c>
      <c r="N1906" s="57">
        <f>SUMIFS(техфайл!$H$7:$H$4325,техфайл!$D$7:$D$4325,F1906,техфайл!$E$7:$E$4325,G1906,техфайл!$F$7:$F$4325,H1906,техфайл!$G$7:$G$4325,L1906,техфайл!$A$7:$A$4325,A1906,техфайл!$K$7:$K$4325,M1906)</f>
        <v>0</v>
      </c>
      <c r="O1906" s="43"/>
      <c r="P1906" s="56" t="str">
        <f t="shared" si="197"/>
        <v>906070214000R3040612</v>
      </c>
    </row>
    <row r="1907" spans="1:16" ht="18.75" hidden="1" customHeight="1" x14ac:dyDescent="0.3">
      <c r="A1907" s="82">
        <v>26258606</v>
      </c>
      <c r="B1907" s="191"/>
      <c r="C1907" s="191"/>
      <c r="D1907" s="191"/>
      <c r="E1907" s="44">
        <v>906</v>
      </c>
      <c r="F1907" s="44" t="s">
        <v>145</v>
      </c>
      <c r="G1907" s="62" t="s">
        <v>683</v>
      </c>
      <c r="H1907" s="56">
        <v>612</v>
      </c>
      <c r="I1907" s="56"/>
      <c r="J1907" s="57">
        <f>SUMIFS(техфайл!$H$7:$H$4325,техфайл!$D$7:$D$4325,F1907,техфайл!$E$7:$E$4325,G1907,техфайл!$F$7:$F$4325,H1907,техфайл!$A$7:$A$4325,A1907)</f>
        <v>0</v>
      </c>
      <c r="K1907" s="57"/>
      <c r="L1907" s="56">
        <v>211</v>
      </c>
      <c r="M1907" s="89" t="s">
        <v>172</v>
      </c>
      <c r="N1907" s="57">
        <f>SUMIFS(техфайл!$H$7:$H$4325,техфайл!$D$7:$D$4325,F1907,техфайл!$E$7:$E$4325,G1907,техфайл!$F$7:$F$4325,H1907,техфайл!$G$7:$G$4325,L1907,техфайл!$A$7:$A$4325,A1907,техфайл!$K$7:$K$4325,M1907)+SUMIFS(техфайл!$H$7:$H$4325,техфайл!$D$7:$D$4325,F1907,техфайл!$E$7:$E$4325,G1907,техфайл!$F$7:$F$4325,H1907,техфайл!$G$7:$G$4325,266,техфайл!$A$7:$A$4325,A1907,техфайл!$K$7:$K$4325,M1907)</f>
        <v>0</v>
      </c>
      <c r="O1907" s="43"/>
      <c r="P1907" s="56" t="str">
        <f t="shared" ref="P1907:P1908" si="198">E1907&amp;F1907&amp;SUBSTITUTE(G1907," ","")&amp;H1907</f>
        <v>906070214000R3030612</v>
      </c>
    </row>
    <row r="1908" spans="1:16" hidden="1" x14ac:dyDescent="0.3">
      <c r="A1908" s="82">
        <v>26258606</v>
      </c>
      <c r="B1908" s="191"/>
      <c r="C1908" s="191"/>
      <c r="D1908" s="191"/>
      <c r="E1908" s="44">
        <v>906</v>
      </c>
      <c r="F1908" s="44" t="s">
        <v>145</v>
      </c>
      <c r="G1908" s="62" t="s">
        <v>683</v>
      </c>
      <c r="H1908" s="56"/>
      <c r="I1908" s="56"/>
      <c r="J1908" s="57">
        <f>SUMIFS(техфайл!$H$7:$H$4325,техфайл!$D$7:$D$4325,F1908,техфайл!$E$7:$E$4325,G1908,техфайл!$F$7:$F$4325,H1908,техфайл!$A$7:$A$4325,A1908)</f>
        <v>0</v>
      </c>
      <c r="K1908" s="57"/>
      <c r="L1908" s="56">
        <v>213</v>
      </c>
      <c r="M1908" s="89" t="s">
        <v>173</v>
      </c>
      <c r="N1908" s="57">
        <f>SUMIFS(техфайл!$H$7:$H$4325,техфайл!$D$7:$D$4325,F1908,техфайл!$E$7:$E$4325,G1908,техфайл!$F$7:$F$4325,H1908,техфайл!$G$7:$G$4325,L1908,техфайл!$A$7:$A$4325,A1908,техфайл!$K$7:$K$4325,M1908)</f>
        <v>0</v>
      </c>
      <c r="O1908" s="43"/>
      <c r="P1908" s="56" t="str">
        <f t="shared" si="198"/>
        <v>906070214000R3030</v>
      </c>
    </row>
    <row r="1909" spans="1:16" hidden="1" x14ac:dyDescent="0.3">
      <c r="A1909" s="82">
        <v>26258606</v>
      </c>
      <c r="B1909" s="191"/>
      <c r="C1909" s="191"/>
      <c r="D1909" s="191"/>
      <c r="E1909" s="44">
        <v>906</v>
      </c>
      <c r="F1909" s="44" t="s">
        <v>145</v>
      </c>
      <c r="G1909" s="62" t="s">
        <v>685</v>
      </c>
      <c r="H1909" s="56">
        <v>612</v>
      </c>
      <c r="I1909" s="56"/>
      <c r="J1909" s="57">
        <f>SUMIFS(техфайл!$H$7:$H$4325,техфайл!$D$7:$D$4325,F1909,техфайл!$E$7:$E$4325,G1909,техфайл!$F$7:$F$4325,H1909,техфайл!$A$7:$A$4325,A1909)</f>
        <v>0</v>
      </c>
      <c r="K1909" s="57"/>
      <c r="L1909" s="56">
        <v>221</v>
      </c>
      <c r="M1909" s="89" t="s">
        <v>131</v>
      </c>
      <c r="N1909" s="57">
        <f>SUMIFS(техфайл!$H$7:$H$4325,техфайл!$D$7:$D$4325,F1909,техфайл!$E$7:$E$4325,G1909,техфайл!$F$7:$F$4325,H1909,техфайл!$G$7:$G$4325,L1909,техфайл!$A$7:$A$4325,A1909,техфайл!$K$7:$K$4325,M1909)</f>
        <v>0</v>
      </c>
      <c r="O1909" s="43"/>
      <c r="P1909" s="56" t="str">
        <f t="shared" si="197"/>
        <v>906070214000R0500612</v>
      </c>
    </row>
    <row r="1910" spans="1:16" hidden="1" x14ac:dyDescent="0.3">
      <c r="A1910" s="82">
        <v>26258606</v>
      </c>
      <c r="B1910" s="191"/>
      <c r="C1910" s="191"/>
      <c r="D1910" s="191"/>
      <c r="E1910" s="44">
        <v>906</v>
      </c>
      <c r="F1910" s="44" t="s">
        <v>145</v>
      </c>
      <c r="G1910" s="62" t="s">
        <v>685</v>
      </c>
      <c r="H1910" s="56"/>
      <c r="I1910" s="56"/>
      <c r="J1910" s="57">
        <f>SUMIFS(техфайл!$H$7:$H$4325,техфайл!$D$7:$D$4325,F1910,техфайл!$E$7:$E$4325,G1910,техфайл!$F$7:$F$4325,H1910,техфайл!$A$7:$A$4325,A1910)</f>
        <v>0</v>
      </c>
      <c r="K1910" s="57"/>
      <c r="L1910" s="56">
        <v>223</v>
      </c>
      <c r="M1910" s="89" t="s">
        <v>132</v>
      </c>
      <c r="N1910" s="57">
        <f>SUMIFS(техфайл!$H$7:$H$4325,техфайл!$D$7:$D$4325,F1910,техфайл!$E$7:$E$4325,G1910,техфайл!$F$7:$F$4325,H1910,техфайл!$G$7:$G$4325,L1910,техфайл!$A$7:$A$4325,A1910,техфайл!$K$7:$K$4325,M1910)</f>
        <v>0</v>
      </c>
      <c r="O1910" s="43"/>
      <c r="P1910" s="56" t="str">
        <f t="shared" si="197"/>
        <v>906070214000R0500</v>
      </c>
    </row>
    <row r="1911" spans="1:16" hidden="1" x14ac:dyDescent="0.3">
      <c r="A1911" s="82">
        <v>26258606</v>
      </c>
      <c r="B1911" s="191"/>
      <c r="C1911" s="191"/>
      <c r="D1911" s="191"/>
      <c r="E1911" s="44">
        <v>906</v>
      </c>
      <c r="F1911" s="44" t="s">
        <v>145</v>
      </c>
      <c r="G1911" s="62">
        <v>1400023220</v>
      </c>
      <c r="H1911" s="56">
        <v>244</v>
      </c>
      <c r="I1911" s="56"/>
      <c r="J1911" s="57"/>
      <c r="K1911" s="57"/>
      <c r="L1911" s="56">
        <v>223</v>
      </c>
      <c r="M1911" s="89" t="s">
        <v>133</v>
      </c>
      <c r="N1911" s="57">
        <f>SUMIFS(техфайл!$H$7:$H$4325,техфайл!$D$7:$D$4325,F1911,техфайл!$E$7:$E$4325,G1911,техфайл!$F$7:$F$4325,H1911,техфайл!$G$7:$G$4325,L1911,техфайл!$A$7:$A$4325,A1911,техфайл!$K$7:$K$4325,M1911)</f>
        <v>0</v>
      </c>
      <c r="O1911" s="43"/>
      <c r="P1911" s="56" t="str">
        <f t="shared" si="197"/>
        <v>90607021400023220244</v>
      </c>
    </row>
    <row r="1912" spans="1:16" hidden="1" x14ac:dyDescent="0.3">
      <c r="A1912" s="82">
        <v>26258606</v>
      </c>
      <c r="B1912" s="191"/>
      <c r="C1912" s="191"/>
      <c r="D1912" s="191"/>
      <c r="E1912" s="44">
        <v>906</v>
      </c>
      <c r="F1912" s="44" t="s">
        <v>145</v>
      </c>
      <c r="G1912" s="62">
        <v>1400023220</v>
      </c>
      <c r="H1912" s="56">
        <v>247</v>
      </c>
      <c r="I1912" s="56"/>
      <c r="J1912" s="57"/>
      <c r="K1912" s="57"/>
      <c r="L1912" s="56">
        <v>223</v>
      </c>
      <c r="M1912" s="89" t="s">
        <v>134</v>
      </c>
      <c r="N1912" s="57">
        <f>SUMIFS(техфайл!$H$7:$H$4325,техфайл!$D$7:$D$4325,F1912,техфайл!$E$7:$E$4325,G1912,техфайл!$F$7:$F$4325,H1912,техфайл!$G$7:$G$4325,L1912,техфайл!$A$7:$A$4325,A1912,техфайл!$K$7:$K$4325,M1912)</f>
        <v>0</v>
      </c>
      <c r="O1912" s="43"/>
      <c r="P1912" s="56" t="str">
        <f t="shared" si="197"/>
        <v>90607021400023220247</v>
      </c>
    </row>
    <row r="1913" spans="1:16" hidden="1" x14ac:dyDescent="0.3">
      <c r="A1913" s="82">
        <v>26258606</v>
      </c>
      <c r="B1913" s="191"/>
      <c r="C1913" s="191"/>
      <c r="D1913" s="191"/>
      <c r="E1913" s="44">
        <v>906</v>
      </c>
      <c r="F1913" s="44" t="s">
        <v>145</v>
      </c>
      <c r="G1913" s="62">
        <v>1400023220</v>
      </c>
      <c r="H1913" s="56">
        <v>247</v>
      </c>
      <c r="I1913" s="56"/>
      <c r="J1913" s="57"/>
      <c r="K1913" s="57"/>
      <c r="L1913" s="56">
        <v>223</v>
      </c>
      <c r="M1913" s="89" t="s">
        <v>135</v>
      </c>
      <c r="N1913" s="57">
        <f>SUMIFS(техфайл!$H$7:$H$4325,техфайл!$D$7:$D$4325,F1913,техфайл!$E$7:$E$4325,G1913,техфайл!$F$7:$F$4325,H1913,техфайл!$G$7:$G$4325,L1913,техфайл!$A$7:$A$4325,A1913,техфайл!$K$7:$K$4325,M1913)</f>
        <v>0</v>
      </c>
      <c r="O1913" s="43"/>
      <c r="P1913" s="56" t="str">
        <f t="shared" si="197"/>
        <v>90607021400023220247</v>
      </c>
    </row>
    <row r="1914" spans="1:16" hidden="1" x14ac:dyDescent="0.3">
      <c r="A1914" s="82">
        <v>26258606</v>
      </c>
      <c r="B1914" s="191"/>
      <c r="C1914" s="191"/>
      <c r="D1914" s="191"/>
      <c r="E1914" s="44">
        <v>906</v>
      </c>
      <c r="F1914" s="44" t="s">
        <v>145</v>
      </c>
      <c r="G1914" s="62">
        <v>1400023220</v>
      </c>
      <c r="H1914" s="56">
        <v>244</v>
      </c>
      <c r="I1914" s="56"/>
      <c r="J1914" s="57"/>
      <c r="K1914" s="57"/>
      <c r="L1914" s="56">
        <v>225</v>
      </c>
      <c r="M1914" s="89" t="s">
        <v>131</v>
      </c>
      <c r="N1914" s="57">
        <f>SUMIFS(техфайл!$H$7:$H$4325,техфайл!$D$7:$D$4325,F1914,техфайл!$E$7:$E$4325,G1914,техфайл!$F$7:$F$4325,H1914,техфайл!$G$7:$G$4325,L1914,техфайл!$A$7:$A$4325,A1914,техфайл!$K$7:$K$4325,M1914)</f>
        <v>0</v>
      </c>
      <c r="O1914" s="43"/>
      <c r="P1914" s="56" t="str">
        <f t="shared" si="197"/>
        <v>90607021400023220244</v>
      </c>
    </row>
    <row r="1915" spans="1:16" hidden="1" x14ac:dyDescent="0.3">
      <c r="A1915" s="82">
        <v>26258606</v>
      </c>
      <c r="B1915" s="191"/>
      <c r="C1915" s="191"/>
      <c r="D1915" s="191"/>
      <c r="E1915" s="44">
        <v>906</v>
      </c>
      <c r="F1915" s="44" t="s">
        <v>145</v>
      </c>
      <c r="G1915" s="62">
        <v>1400023220</v>
      </c>
      <c r="H1915" s="56">
        <v>244</v>
      </c>
      <c r="I1915" s="56"/>
      <c r="J1915" s="57"/>
      <c r="K1915" s="57"/>
      <c r="L1915" s="56">
        <v>226</v>
      </c>
      <c r="M1915" s="89" t="s">
        <v>137</v>
      </c>
      <c r="N1915" s="57">
        <f>SUMIFS(техфайл!$H$7:$H$4325,техфайл!$D$7:$D$4325,F1915,техфайл!$E$7:$E$4325,G1915,техфайл!$F$7:$F$4325,H1915,техфайл!$G$7:$G$4325,L1915,техфайл!$A$7:$A$4325,A1915,техфайл!$K$7:$K$4325,M1915)</f>
        <v>0</v>
      </c>
      <c r="O1915" s="43"/>
      <c r="P1915" s="56" t="str">
        <f t="shared" si="197"/>
        <v>90607021400023220244</v>
      </c>
    </row>
    <row r="1916" spans="1:16" hidden="1" x14ac:dyDescent="0.3">
      <c r="A1916" s="82">
        <v>26258606</v>
      </c>
      <c r="B1916" s="191"/>
      <c r="C1916" s="191"/>
      <c r="D1916" s="191"/>
      <c r="E1916" s="44">
        <v>906</v>
      </c>
      <c r="F1916" s="44" t="s">
        <v>145</v>
      </c>
      <c r="G1916" s="62">
        <v>1400023220</v>
      </c>
      <c r="H1916" s="56">
        <v>244</v>
      </c>
      <c r="I1916" s="56"/>
      <c r="J1916" s="57"/>
      <c r="K1916" s="57"/>
      <c r="L1916" s="56">
        <v>226</v>
      </c>
      <c r="M1916" s="89" t="s">
        <v>131</v>
      </c>
      <c r="N1916" s="57">
        <f>SUMIFS(техфайл!$H$7:$H$4325,техфайл!$D$7:$D$4325,F1916,техфайл!$E$7:$E$4325,G1916,техфайл!$F$7:$F$4325,H1916,техфайл!$G$7:$G$4325,L1916,техфайл!$A$7:$A$4325,A1916,техфайл!$K$7:$K$4325,M1916)</f>
        <v>0</v>
      </c>
      <c r="O1916" s="43"/>
      <c r="P1916" s="56" t="str">
        <f t="shared" si="197"/>
        <v>90607021400023220244</v>
      </c>
    </row>
    <row r="1917" spans="1:16" hidden="1" x14ac:dyDescent="0.3">
      <c r="A1917" s="82">
        <v>26258606</v>
      </c>
      <c r="B1917" s="191"/>
      <c r="C1917" s="191"/>
      <c r="D1917" s="191"/>
      <c r="E1917" s="44">
        <v>906</v>
      </c>
      <c r="F1917" s="44" t="s">
        <v>145</v>
      </c>
      <c r="G1917" s="62">
        <v>1400023220</v>
      </c>
      <c r="H1917" s="56">
        <v>244</v>
      </c>
      <c r="I1917" s="56"/>
      <c r="J1917" s="57"/>
      <c r="K1917" s="57"/>
      <c r="L1917" s="56">
        <v>310</v>
      </c>
      <c r="M1917" s="89" t="s">
        <v>136</v>
      </c>
      <c r="N1917" s="57">
        <f>SUMIFS(техфайл!$H$7:$H$4325,техфайл!$D$7:$D$4325,F1917,техфайл!$E$7:$E$4325,G1917,техфайл!$F$7:$F$4325,H1917,техфайл!$G$7:$G$4325,L1917,техфайл!$A$7:$A$4325,A1917,техфайл!$K$7:$K$4325,M1917)</f>
        <v>0</v>
      </c>
      <c r="O1917" s="43"/>
      <c r="P1917" s="56" t="str">
        <f t="shared" si="197"/>
        <v>90607021400023220244</v>
      </c>
    </row>
    <row r="1918" spans="1:16" hidden="1" x14ac:dyDescent="0.3">
      <c r="A1918" s="82">
        <v>26258606</v>
      </c>
      <c r="B1918" s="191"/>
      <c r="C1918" s="191"/>
      <c r="D1918" s="191"/>
      <c r="E1918" s="44">
        <v>906</v>
      </c>
      <c r="F1918" s="44" t="s">
        <v>145</v>
      </c>
      <c r="G1918" s="62">
        <v>1400023220</v>
      </c>
      <c r="H1918" s="56">
        <v>244</v>
      </c>
      <c r="I1918" s="56"/>
      <c r="J1918" s="57"/>
      <c r="K1918" s="57"/>
      <c r="L1918" s="56">
        <v>342</v>
      </c>
      <c r="M1918" s="89">
        <v>2230</v>
      </c>
      <c r="N1918" s="57">
        <f>SUMIFS(техфайл!$H$7:$H$4325,техфайл!$D$7:$D$4325,F1918,техфайл!$E$7:$E$4325,G1918,техфайл!$F$7:$F$4325,H1918,техфайл!$G$7:$G$4325,L1918,техфайл!$A$7:$A$4325,A1918,техфайл!$K$7:$K$4325,M1918)</f>
        <v>0</v>
      </c>
      <c r="O1918" s="43"/>
      <c r="P1918" s="56" t="str">
        <f t="shared" ref="P1918" si="199">E1918&amp;F1918&amp;SUBSTITUTE(G1918," ","")&amp;H1918</f>
        <v>90607021400023220244</v>
      </c>
    </row>
    <row r="1919" spans="1:16" hidden="1" x14ac:dyDescent="0.3">
      <c r="A1919" s="82">
        <v>26258606</v>
      </c>
      <c r="B1919" s="191"/>
      <c r="C1919" s="191"/>
      <c r="D1919" s="191"/>
      <c r="E1919" s="44">
        <v>906</v>
      </c>
      <c r="F1919" s="44" t="s">
        <v>145</v>
      </c>
      <c r="G1919" s="62" t="s">
        <v>684</v>
      </c>
      <c r="H1919" s="56">
        <v>244</v>
      </c>
      <c r="I1919" s="56"/>
      <c r="J1919" s="57">
        <f>SUMIFS(техфайл!$H$7:$H$4325,техфайл!$D$7:$D$4325,F1919,техфайл!$E$7:$E$4325,G1919,техфайл!$F$7:$F$4325,H1919,техфайл!$A$7:$A$4325,A1919)</f>
        <v>0</v>
      </c>
      <c r="K1919" s="57"/>
      <c r="L1919" s="56">
        <v>342</v>
      </c>
      <c r="M1919" s="89">
        <v>2230</v>
      </c>
      <c r="N1919" s="57">
        <f>SUMIFS(техфайл!$H$7:$H$4325,техфайл!$D$7:$D$4325,F1919,техфайл!$E$7:$E$4325,G1919,техфайл!$F$7:$F$4325,H1919,техфайл!$G$7:$G$4325,L1919,техфайл!$A$7:$A$4325,A1919,техфайл!$K$7:$K$4325,M1919)</f>
        <v>0</v>
      </c>
      <c r="O1919" s="43"/>
      <c r="P1919" s="56" t="str">
        <f t="shared" si="197"/>
        <v>906070214000R3040244</v>
      </c>
    </row>
    <row r="1920" spans="1:16" hidden="1" x14ac:dyDescent="0.3">
      <c r="A1920" s="82">
        <v>26258606</v>
      </c>
      <c r="B1920" s="191"/>
      <c r="C1920" s="191"/>
      <c r="D1920" s="191"/>
      <c r="E1920" s="44">
        <v>906</v>
      </c>
      <c r="F1920" s="44" t="s">
        <v>145</v>
      </c>
      <c r="G1920" s="62">
        <v>1400023220</v>
      </c>
      <c r="H1920" s="56">
        <v>244</v>
      </c>
      <c r="I1920" s="56"/>
      <c r="J1920" s="57"/>
      <c r="K1920" s="57"/>
      <c r="L1920" s="56">
        <v>344</v>
      </c>
      <c r="M1920" s="89" t="s">
        <v>136</v>
      </c>
      <c r="N1920" s="57">
        <f>SUMIFS(техфайл!$H$7:$H$4325,техфайл!$D$7:$D$4325,F1920,техфайл!$E$7:$E$4325,G1920,техфайл!$F$7:$F$4325,H1920,техфайл!$G$7:$G$4325,L1920,техфайл!$A$7:$A$4325,A1920,техфайл!$K$7:$K$4325,M1920)</f>
        <v>0</v>
      </c>
      <c r="O1920" s="43"/>
      <c r="P1920" s="56" t="str">
        <f t="shared" si="197"/>
        <v>90607021400023220244</v>
      </c>
    </row>
    <row r="1921" spans="1:16" hidden="1" x14ac:dyDescent="0.3">
      <c r="A1921" s="82">
        <v>26258606</v>
      </c>
      <c r="B1921" s="191"/>
      <c r="C1921" s="191"/>
      <c r="D1921" s="191"/>
      <c r="E1921" s="44">
        <v>906</v>
      </c>
      <c r="F1921" s="44" t="s">
        <v>145</v>
      </c>
      <c r="G1921" s="62">
        <v>1400023220</v>
      </c>
      <c r="H1921" s="56">
        <v>244</v>
      </c>
      <c r="I1921" s="56"/>
      <c r="J1921" s="57"/>
      <c r="K1921" s="57"/>
      <c r="L1921" s="56">
        <v>346</v>
      </c>
      <c r="M1921" s="89" t="s">
        <v>136</v>
      </c>
      <c r="N1921" s="57">
        <f>SUMIFS(техфайл!$H$7:$H$4325,техфайл!$D$7:$D$4325,F1921,техфайл!$E$7:$E$4325,G1921,техфайл!$F$7:$F$4325,H1921,техфайл!$G$7:$G$4325,L1921,техфайл!$A$7:$A$4325,A1921,техфайл!$K$7:$K$4325,M1921)</f>
        <v>0</v>
      </c>
      <c r="O1921" s="43"/>
      <c r="P1921" s="56" t="str">
        <f t="shared" si="197"/>
        <v>90607021400023220244</v>
      </c>
    </row>
    <row r="1922" spans="1:16" hidden="1" x14ac:dyDescent="0.3">
      <c r="A1922" s="82">
        <v>26258606</v>
      </c>
      <c r="B1922" s="191"/>
      <c r="C1922" s="191"/>
      <c r="D1922" s="191"/>
      <c r="E1922" s="44">
        <v>906</v>
      </c>
      <c r="F1922" s="44" t="s">
        <v>145</v>
      </c>
      <c r="G1922" s="62">
        <v>1400023220</v>
      </c>
      <c r="H1922" s="56">
        <v>851</v>
      </c>
      <c r="I1922" s="56"/>
      <c r="J1922" s="57">
        <f>SUMIFS(техфайл!$H$7:$H$4325,техфайл!$D$7:$D$4325,F1922,техфайл!$E$7:$E$4325,G1922,техфайл!$F$7:$F$4325,H1922,техфайл!$A$7:$A$4325,A1922)</f>
        <v>0</v>
      </c>
      <c r="K1922" s="57"/>
      <c r="L1922" s="56">
        <v>291</v>
      </c>
      <c r="M1922" s="89" t="s">
        <v>138</v>
      </c>
      <c r="N1922" s="57">
        <f>SUMIFS(техфайл!$H$7:$H$4325,техфайл!$D$7:$D$4325,F1922,техфайл!$E$7:$E$4325,G1922,техфайл!$F$7:$F$4325,H1922,техфайл!$G$7:$G$4325,L1922,техфайл!$A$7:$A$4325,A1922,техфайл!$K$7:$K$4325,M1922)</f>
        <v>0</v>
      </c>
      <c r="O1922" s="43"/>
      <c r="P1922" s="56" t="str">
        <f t="shared" si="197"/>
        <v>90607021400023220851</v>
      </c>
    </row>
    <row r="1923" spans="1:16" hidden="1" x14ac:dyDescent="0.3">
      <c r="A1923" s="82">
        <v>26258606</v>
      </c>
      <c r="B1923" s="191"/>
      <c r="C1923" s="191"/>
      <c r="D1923" s="191"/>
      <c r="E1923" s="44">
        <v>906</v>
      </c>
      <c r="F1923" s="44" t="s">
        <v>174</v>
      </c>
      <c r="G1923" s="62">
        <v>1400005000</v>
      </c>
      <c r="H1923" s="56">
        <v>112</v>
      </c>
      <c r="I1923" s="56"/>
      <c r="J1923" s="57">
        <f>SUMIFS(техфайл!$H$7:$H$4325,техфайл!$D$7:$D$4325,F1923,техфайл!$E$7:$E$4325,G1923,техфайл!$F$7:$F$4325,H1923,техфайл!$A$7:$A$4325,A1923)</f>
        <v>0</v>
      </c>
      <c r="K1923" s="57"/>
      <c r="L1923" s="56">
        <v>212</v>
      </c>
      <c r="M1923" s="89" t="s">
        <v>175</v>
      </c>
      <c r="N1923" s="57">
        <f>SUMIFS(техфайл!$H$7:$H$4325,техфайл!$D$7:$D$4325,F1923,техфайл!$E$7:$E$4325,G1923,техфайл!$F$7:$F$4325,H1923,техфайл!$G$7:$G$4325,L1923,техфайл!$A$7:$A$4325,A1923,техфайл!$K$7:$K$4325,M1923)</f>
        <v>0</v>
      </c>
      <c r="O1923" s="43"/>
      <c r="P1923" s="56" t="str">
        <f t="shared" si="197"/>
        <v>90607051400005000112</v>
      </c>
    </row>
    <row r="1924" spans="1:16" hidden="1" x14ac:dyDescent="0.3">
      <c r="A1924" s="82">
        <v>26258606</v>
      </c>
      <c r="B1924" s="192"/>
      <c r="C1924" s="192"/>
      <c r="D1924" s="192"/>
      <c r="E1924" s="44">
        <v>906</v>
      </c>
      <c r="F1924" s="44" t="s">
        <v>174</v>
      </c>
      <c r="G1924" s="62">
        <v>1400005000</v>
      </c>
      <c r="H1924" s="56">
        <v>244</v>
      </c>
      <c r="I1924" s="56"/>
      <c r="J1924" s="57">
        <f>SUMIFS(техфайл!$H$7:$H$4325,техфайл!$D$7:$D$4325,F1924,техфайл!$E$7:$E$4325,G1924,техфайл!$F$7:$F$4325,H1924,техфайл!$A$7:$A$4325,A1924)</f>
        <v>0</v>
      </c>
      <c r="K1924" s="57"/>
      <c r="L1924" s="56">
        <v>226</v>
      </c>
      <c r="M1924" s="89" t="s">
        <v>175</v>
      </c>
      <c r="N1924" s="57">
        <f>SUMIFS(техфайл!$H$7:$H$4325,техфайл!$D$7:$D$4325,F1924,техфайл!$E$7:$E$4325,G1924,техфайл!$F$7:$F$4325,H1924,техфайл!$G$7:$G$4325,L1924,техфайл!$A$7:$A$4325,A1924,техфайл!$K$7:$K$4325,M1924)</f>
        <v>0</v>
      </c>
      <c r="O1924" s="43"/>
      <c r="P1924" s="56" t="str">
        <f t="shared" si="197"/>
        <v>90607051400005000244</v>
      </c>
    </row>
    <row r="1925" spans="1:16" ht="18.75" hidden="1" customHeight="1" x14ac:dyDescent="0.3">
      <c r="A1925" s="82">
        <v>25710429</v>
      </c>
      <c r="B1925" s="190" t="s">
        <v>679</v>
      </c>
      <c r="C1925" s="190" t="s">
        <v>447</v>
      </c>
      <c r="D1925" s="190" t="str">
        <f>VLOOKUP($A1925, Учреждения!$B$4:$F$292, 3, FALSE)</f>
        <v>ГБОУ "ВШ №1 Г.О. ГОРЛОВКА"</v>
      </c>
      <c r="E1925" s="81" t="s">
        <v>140</v>
      </c>
      <c r="F1925" s="81" t="s">
        <v>140</v>
      </c>
      <c r="G1925" s="81" t="s">
        <v>140</v>
      </c>
      <c r="H1925" s="81" t="s">
        <v>140</v>
      </c>
      <c r="I1925" s="81" t="s">
        <v>140</v>
      </c>
      <c r="J1925" s="81" t="s">
        <v>140</v>
      </c>
      <c r="K1925" s="80">
        <f>SUM(J1926:J1945)</f>
        <v>0</v>
      </c>
      <c r="L1925" s="56"/>
      <c r="M1925" s="89"/>
      <c r="N1925" s="57"/>
      <c r="O1925" s="43"/>
      <c r="P1925" s="85"/>
    </row>
    <row r="1926" spans="1:16" ht="18.75" hidden="1" customHeight="1" x14ac:dyDescent="0.3">
      <c r="A1926" s="82">
        <v>25710429</v>
      </c>
      <c r="B1926" s="191"/>
      <c r="C1926" s="191"/>
      <c r="D1926" s="191"/>
      <c r="E1926" s="44">
        <v>906</v>
      </c>
      <c r="F1926" s="44" t="s">
        <v>145</v>
      </c>
      <c r="G1926" s="62">
        <v>1400023220</v>
      </c>
      <c r="H1926" s="56">
        <v>612</v>
      </c>
      <c r="I1926" s="56"/>
      <c r="J1926" s="57">
        <f>SUMIFS(техфайл!$H$7:$H$4325,техфайл!$D$7:$D$4325,F1926,техфайл!$E$7:$E$4325,G1926,техфайл!$F$7:$F$4325,H1926,техфайл!$A$7:$A$4325,A1926)</f>
        <v>0</v>
      </c>
      <c r="K1926" s="57"/>
      <c r="L1926" s="56">
        <v>211</v>
      </c>
      <c r="M1926" s="89" t="s">
        <v>172</v>
      </c>
      <c r="N1926" s="57">
        <f>SUMIFS(техфайл!$H$7:$H$4325,техфайл!$D$7:$D$4325,F1926,техфайл!$E$7:$E$4325,G1926,техфайл!$F$7:$F$4325,H1926,техфайл!$G$7:$G$4325,L1926,техфайл!$A$7:$A$4325,A1926,техфайл!$K$7:$K$4325,M1926)+SUMIFS(техфайл!$H$7:$H$4325,техфайл!$D$7:$D$4325,F1926,техфайл!$E$7:$E$4325,G1926,техфайл!$F$7:$F$4325,H1926,техфайл!$G$7:$G$4325,266,техфайл!$A$7:$A$4325,A1926,техфайл!$K$7:$K$4325,M1926)</f>
        <v>0</v>
      </c>
      <c r="O1926" s="43"/>
      <c r="P1926" s="56" t="str">
        <f t="shared" ref="P1926:P1945" si="200">E1926&amp;F1926&amp;SUBSTITUTE(G1926," ","")&amp;H1926</f>
        <v>90607021400023220612</v>
      </c>
    </row>
    <row r="1927" spans="1:16" hidden="1" x14ac:dyDescent="0.3">
      <c r="A1927" s="82">
        <v>25710429</v>
      </c>
      <c r="B1927" s="191"/>
      <c r="C1927" s="191"/>
      <c r="D1927" s="191"/>
      <c r="E1927" s="44">
        <v>906</v>
      </c>
      <c r="F1927" s="44" t="s">
        <v>145</v>
      </c>
      <c r="G1927" s="62" t="s">
        <v>684</v>
      </c>
      <c r="H1927" s="56">
        <v>612</v>
      </c>
      <c r="I1927" s="56"/>
      <c r="J1927" s="57">
        <f>SUMIFS(техфайл!$H$7:$H$4325,техфайл!$D$7:$D$4325,F1927,техфайл!$E$7:$E$4325,G1927,техфайл!$F$7:$F$4325,H1927,техфайл!$A$7:$A$4325,A1927)</f>
        <v>0</v>
      </c>
      <c r="K1927" s="57"/>
      <c r="L1927" s="56">
        <v>213</v>
      </c>
      <c r="M1927" s="89" t="s">
        <v>173</v>
      </c>
      <c r="N1927" s="57">
        <f>SUMIFS(техфайл!$H$7:$H$4325,техфайл!$D$7:$D$4325,F1927,техфайл!$E$7:$E$4325,G1927,техфайл!$F$7:$F$4325,H1927,техфайл!$G$7:$G$4325,L1927,техфайл!$A$7:$A$4325,A1927,техфайл!$K$7:$K$4325,M1927)</f>
        <v>0</v>
      </c>
      <c r="O1927" s="43"/>
      <c r="P1927" s="56" t="str">
        <f t="shared" si="200"/>
        <v>906070214000R3040612</v>
      </c>
    </row>
    <row r="1928" spans="1:16" ht="18.75" hidden="1" customHeight="1" x14ac:dyDescent="0.3">
      <c r="A1928" s="82">
        <v>25710429</v>
      </c>
      <c r="B1928" s="191"/>
      <c r="C1928" s="191"/>
      <c r="D1928" s="191"/>
      <c r="E1928" s="44">
        <v>906</v>
      </c>
      <c r="F1928" s="44" t="s">
        <v>145</v>
      </c>
      <c r="G1928" s="62" t="s">
        <v>683</v>
      </c>
      <c r="H1928" s="56">
        <v>612</v>
      </c>
      <c r="I1928" s="56"/>
      <c r="J1928" s="57">
        <f>SUMIFS(техфайл!$H$7:$H$4325,техфайл!$D$7:$D$4325,F1928,техфайл!$E$7:$E$4325,G1928,техфайл!$F$7:$F$4325,H1928,техфайл!$A$7:$A$4325,A1928)</f>
        <v>0</v>
      </c>
      <c r="K1928" s="57"/>
      <c r="L1928" s="56">
        <v>211</v>
      </c>
      <c r="M1928" s="89" t="s">
        <v>172</v>
      </c>
      <c r="N1928" s="57">
        <f>SUMIFS(техфайл!$H$7:$H$4325,техфайл!$D$7:$D$4325,F1928,техфайл!$E$7:$E$4325,G1928,техфайл!$F$7:$F$4325,H1928,техфайл!$G$7:$G$4325,L1928,техфайл!$A$7:$A$4325,A1928,техфайл!$K$7:$K$4325,M1928)+SUMIFS(техфайл!$H$7:$H$4325,техфайл!$D$7:$D$4325,F1928,техфайл!$E$7:$E$4325,G1928,техфайл!$F$7:$F$4325,H1928,техфайл!$G$7:$G$4325,266,техфайл!$A$7:$A$4325,A1928,техфайл!$K$7:$K$4325,M1928)</f>
        <v>0</v>
      </c>
      <c r="O1928" s="43"/>
      <c r="P1928" s="56" t="str">
        <f t="shared" ref="P1928:P1929" si="201">E1928&amp;F1928&amp;SUBSTITUTE(G1928," ","")&amp;H1928</f>
        <v>906070214000R3030612</v>
      </c>
    </row>
    <row r="1929" spans="1:16" hidden="1" x14ac:dyDescent="0.3">
      <c r="A1929" s="82">
        <v>25710429</v>
      </c>
      <c r="B1929" s="191"/>
      <c r="C1929" s="191"/>
      <c r="D1929" s="191"/>
      <c r="E1929" s="44">
        <v>906</v>
      </c>
      <c r="F1929" s="44" t="s">
        <v>145</v>
      </c>
      <c r="G1929" s="62" t="s">
        <v>683</v>
      </c>
      <c r="H1929" s="56"/>
      <c r="I1929" s="56"/>
      <c r="J1929" s="57">
        <f>SUMIFS(техфайл!$H$7:$H$4325,техфайл!$D$7:$D$4325,F1929,техфайл!$E$7:$E$4325,G1929,техфайл!$F$7:$F$4325,H1929,техфайл!$A$7:$A$4325,A1929)</f>
        <v>0</v>
      </c>
      <c r="K1929" s="57"/>
      <c r="L1929" s="56">
        <v>213</v>
      </c>
      <c r="M1929" s="89" t="s">
        <v>173</v>
      </c>
      <c r="N1929" s="57">
        <f>SUMIFS(техфайл!$H$7:$H$4325,техфайл!$D$7:$D$4325,F1929,техфайл!$E$7:$E$4325,G1929,техфайл!$F$7:$F$4325,H1929,техфайл!$G$7:$G$4325,L1929,техфайл!$A$7:$A$4325,A1929,техфайл!$K$7:$K$4325,M1929)</f>
        <v>0</v>
      </c>
      <c r="O1929" s="43"/>
      <c r="P1929" s="56" t="str">
        <f t="shared" si="201"/>
        <v>906070214000R3030</v>
      </c>
    </row>
    <row r="1930" spans="1:16" hidden="1" x14ac:dyDescent="0.3">
      <c r="A1930" s="82">
        <v>25710429</v>
      </c>
      <c r="B1930" s="191"/>
      <c r="C1930" s="191"/>
      <c r="D1930" s="191"/>
      <c r="E1930" s="44">
        <v>906</v>
      </c>
      <c r="F1930" s="44" t="s">
        <v>145</v>
      </c>
      <c r="G1930" s="62" t="s">
        <v>685</v>
      </c>
      <c r="H1930" s="56">
        <v>612</v>
      </c>
      <c r="I1930" s="56"/>
      <c r="J1930" s="57">
        <f>SUMIFS(техфайл!$H$7:$H$4325,техфайл!$D$7:$D$4325,F1930,техфайл!$E$7:$E$4325,G1930,техфайл!$F$7:$F$4325,H1930,техфайл!$A$7:$A$4325,A1930)</f>
        <v>0</v>
      </c>
      <c r="K1930" s="57"/>
      <c r="L1930" s="56">
        <v>221</v>
      </c>
      <c r="M1930" s="89" t="s">
        <v>131</v>
      </c>
      <c r="N1930" s="57">
        <f>SUMIFS(техфайл!$H$7:$H$4325,техфайл!$D$7:$D$4325,F1930,техфайл!$E$7:$E$4325,G1930,техфайл!$F$7:$F$4325,H1930,техфайл!$G$7:$G$4325,L1930,техфайл!$A$7:$A$4325,A1930,техфайл!$K$7:$K$4325,M1930)</f>
        <v>0</v>
      </c>
      <c r="O1930" s="43"/>
      <c r="P1930" s="56" t="str">
        <f t="shared" si="200"/>
        <v>906070214000R0500612</v>
      </c>
    </row>
    <row r="1931" spans="1:16" hidden="1" x14ac:dyDescent="0.3">
      <c r="A1931" s="82">
        <v>25710429</v>
      </c>
      <c r="B1931" s="191"/>
      <c r="C1931" s="191"/>
      <c r="D1931" s="191"/>
      <c r="E1931" s="44">
        <v>906</v>
      </c>
      <c r="F1931" s="44" t="s">
        <v>145</v>
      </c>
      <c r="G1931" s="62" t="s">
        <v>685</v>
      </c>
      <c r="H1931" s="56"/>
      <c r="I1931" s="56"/>
      <c r="J1931" s="57">
        <f>SUMIFS(техфайл!$H$7:$H$4325,техфайл!$D$7:$D$4325,F1931,техфайл!$E$7:$E$4325,G1931,техфайл!$F$7:$F$4325,H1931,техфайл!$A$7:$A$4325,A1931)</f>
        <v>0</v>
      </c>
      <c r="K1931" s="57"/>
      <c r="L1931" s="56">
        <v>223</v>
      </c>
      <c r="M1931" s="89" t="s">
        <v>132</v>
      </c>
      <c r="N1931" s="57">
        <f>SUMIFS(техфайл!$H$7:$H$4325,техфайл!$D$7:$D$4325,F1931,техфайл!$E$7:$E$4325,G1931,техфайл!$F$7:$F$4325,H1931,техфайл!$G$7:$G$4325,L1931,техфайл!$A$7:$A$4325,A1931,техфайл!$K$7:$K$4325,M1931)</f>
        <v>0</v>
      </c>
      <c r="O1931" s="43"/>
      <c r="P1931" s="56" t="str">
        <f t="shared" si="200"/>
        <v>906070214000R0500</v>
      </c>
    </row>
    <row r="1932" spans="1:16" hidden="1" x14ac:dyDescent="0.3">
      <c r="A1932" s="82">
        <v>25710429</v>
      </c>
      <c r="B1932" s="191"/>
      <c r="C1932" s="191"/>
      <c r="D1932" s="191"/>
      <c r="E1932" s="44">
        <v>906</v>
      </c>
      <c r="F1932" s="44" t="s">
        <v>145</v>
      </c>
      <c r="G1932" s="62">
        <v>1400023220</v>
      </c>
      <c r="H1932" s="56">
        <v>244</v>
      </c>
      <c r="I1932" s="56"/>
      <c r="J1932" s="57"/>
      <c r="K1932" s="57"/>
      <c r="L1932" s="56">
        <v>223</v>
      </c>
      <c r="M1932" s="89" t="s">
        <v>133</v>
      </c>
      <c r="N1932" s="57">
        <f>SUMIFS(техфайл!$H$7:$H$4325,техфайл!$D$7:$D$4325,F1932,техфайл!$E$7:$E$4325,G1932,техфайл!$F$7:$F$4325,H1932,техфайл!$G$7:$G$4325,L1932,техфайл!$A$7:$A$4325,A1932,техфайл!$K$7:$K$4325,M1932)</f>
        <v>0</v>
      </c>
      <c r="O1932" s="43"/>
      <c r="P1932" s="56" t="str">
        <f t="shared" si="200"/>
        <v>90607021400023220244</v>
      </c>
    </row>
    <row r="1933" spans="1:16" hidden="1" x14ac:dyDescent="0.3">
      <c r="A1933" s="82">
        <v>25710429</v>
      </c>
      <c r="B1933" s="191"/>
      <c r="C1933" s="191"/>
      <c r="D1933" s="191"/>
      <c r="E1933" s="44">
        <v>906</v>
      </c>
      <c r="F1933" s="44" t="s">
        <v>145</v>
      </c>
      <c r="G1933" s="62">
        <v>1400023220</v>
      </c>
      <c r="H1933" s="56">
        <v>247</v>
      </c>
      <c r="I1933" s="56"/>
      <c r="J1933" s="57"/>
      <c r="K1933" s="57"/>
      <c r="L1933" s="56">
        <v>223</v>
      </c>
      <c r="M1933" s="89" t="s">
        <v>134</v>
      </c>
      <c r="N1933" s="57">
        <f>SUMIFS(техфайл!$H$7:$H$4325,техфайл!$D$7:$D$4325,F1933,техфайл!$E$7:$E$4325,G1933,техфайл!$F$7:$F$4325,H1933,техфайл!$G$7:$G$4325,L1933,техфайл!$A$7:$A$4325,A1933,техфайл!$K$7:$K$4325,M1933)</f>
        <v>0</v>
      </c>
      <c r="O1933" s="43"/>
      <c r="P1933" s="56" t="str">
        <f t="shared" si="200"/>
        <v>90607021400023220247</v>
      </c>
    </row>
    <row r="1934" spans="1:16" hidden="1" x14ac:dyDescent="0.3">
      <c r="A1934" s="82">
        <v>25710429</v>
      </c>
      <c r="B1934" s="191"/>
      <c r="C1934" s="191"/>
      <c r="D1934" s="191"/>
      <c r="E1934" s="44">
        <v>906</v>
      </c>
      <c r="F1934" s="44" t="s">
        <v>145</v>
      </c>
      <c r="G1934" s="62">
        <v>1400023220</v>
      </c>
      <c r="H1934" s="56">
        <v>247</v>
      </c>
      <c r="I1934" s="56"/>
      <c r="J1934" s="57"/>
      <c r="K1934" s="57"/>
      <c r="L1934" s="56">
        <v>223</v>
      </c>
      <c r="M1934" s="89" t="s">
        <v>135</v>
      </c>
      <c r="N1934" s="57">
        <f>SUMIFS(техфайл!$H$7:$H$4325,техфайл!$D$7:$D$4325,F1934,техфайл!$E$7:$E$4325,G1934,техфайл!$F$7:$F$4325,H1934,техфайл!$G$7:$G$4325,L1934,техфайл!$A$7:$A$4325,A1934,техфайл!$K$7:$K$4325,M1934)</f>
        <v>0</v>
      </c>
      <c r="O1934" s="43"/>
      <c r="P1934" s="56" t="str">
        <f t="shared" si="200"/>
        <v>90607021400023220247</v>
      </c>
    </row>
    <row r="1935" spans="1:16" hidden="1" x14ac:dyDescent="0.3">
      <c r="A1935" s="82">
        <v>25710429</v>
      </c>
      <c r="B1935" s="191"/>
      <c r="C1935" s="191"/>
      <c r="D1935" s="191"/>
      <c r="E1935" s="44">
        <v>906</v>
      </c>
      <c r="F1935" s="44" t="s">
        <v>145</v>
      </c>
      <c r="G1935" s="62">
        <v>1400023220</v>
      </c>
      <c r="H1935" s="56">
        <v>244</v>
      </c>
      <c r="I1935" s="56"/>
      <c r="J1935" s="57"/>
      <c r="K1935" s="57"/>
      <c r="L1935" s="56">
        <v>225</v>
      </c>
      <c r="M1935" s="89" t="s">
        <v>131</v>
      </c>
      <c r="N1935" s="57">
        <f>SUMIFS(техфайл!$H$7:$H$4325,техфайл!$D$7:$D$4325,F1935,техфайл!$E$7:$E$4325,G1935,техфайл!$F$7:$F$4325,H1935,техфайл!$G$7:$G$4325,L1935,техфайл!$A$7:$A$4325,A1935,техфайл!$K$7:$K$4325,M1935)</f>
        <v>0</v>
      </c>
      <c r="O1935" s="43"/>
      <c r="P1935" s="56" t="str">
        <f t="shared" si="200"/>
        <v>90607021400023220244</v>
      </c>
    </row>
    <row r="1936" spans="1:16" hidden="1" x14ac:dyDescent="0.3">
      <c r="A1936" s="82">
        <v>25710429</v>
      </c>
      <c r="B1936" s="191"/>
      <c r="C1936" s="191"/>
      <c r="D1936" s="191"/>
      <c r="E1936" s="44">
        <v>906</v>
      </c>
      <c r="F1936" s="44" t="s">
        <v>145</v>
      </c>
      <c r="G1936" s="62">
        <v>1400023220</v>
      </c>
      <c r="H1936" s="56">
        <v>244</v>
      </c>
      <c r="I1936" s="56"/>
      <c r="J1936" s="57"/>
      <c r="K1936" s="57"/>
      <c r="L1936" s="56">
        <v>226</v>
      </c>
      <c r="M1936" s="89" t="s">
        <v>137</v>
      </c>
      <c r="N1936" s="57">
        <f>SUMIFS(техфайл!$H$7:$H$4325,техфайл!$D$7:$D$4325,F1936,техфайл!$E$7:$E$4325,G1936,техфайл!$F$7:$F$4325,H1936,техфайл!$G$7:$G$4325,L1936,техфайл!$A$7:$A$4325,A1936,техфайл!$K$7:$K$4325,M1936)</f>
        <v>0</v>
      </c>
      <c r="O1936" s="43"/>
      <c r="P1936" s="56" t="str">
        <f t="shared" si="200"/>
        <v>90607021400023220244</v>
      </c>
    </row>
    <row r="1937" spans="1:16" hidden="1" x14ac:dyDescent="0.3">
      <c r="A1937" s="82">
        <v>25710429</v>
      </c>
      <c r="B1937" s="191"/>
      <c r="C1937" s="191"/>
      <c r="D1937" s="191"/>
      <c r="E1937" s="44">
        <v>906</v>
      </c>
      <c r="F1937" s="44" t="s">
        <v>145</v>
      </c>
      <c r="G1937" s="62">
        <v>1400023220</v>
      </c>
      <c r="H1937" s="56">
        <v>244</v>
      </c>
      <c r="I1937" s="56"/>
      <c r="J1937" s="57"/>
      <c r="K1937" s="57"/>
      <c r="L1937" s="56">
        <v>226</v>
      </c>
      <c r="M1937" s="89" t="s">
        <v>131</v>
      </c>
      <c r="N1937" s="57">
        <f>SUMIFS(техфайл!$H$7:$H$4325,техфайл!$D$7:$D$4325,F1937,техфайл!$E$7:$E$4325,G1937,техфайл!$F$7:$F$4325,H1937,техфайл!$G$7:$G$4325,L1937,техфайл!$A$7:$A$4325,A1937,техфайл!$K$7:$K$4325,M1937)</f>
        <v>0</v>
      </c>
      <c r="O1937" s="43"/>
      <c r="P1937" s="56" t="str">
        <f t="shared" si="200"/>
        <v>90607021400023220244</v>
      </c>
    </row>
    <row r="1938" spans="1:16" hidden="1" x14ac:dyDescent="0.3">
      <c r="A1938" s="82">
        <v>25710429</v>
      </c>
      <c r="B1938" s="191"/>
      <c r="C1938" s="191"/>
      <c r="D1938" s="191"/>
      <c r="E1938" s="44">
        <v>906</v>
      </c>
      <c r="F1938" s="44" t="s">
        <v>145</v>
      </c>
      <c r="G1938" s="62">
        <v>1400023220</v>
      </c>
      <c r="H1938" s="56">
        <v>244</v>
      </c>
      <c r="I1938" s="56"/>
      <c r="J1938" s="57"/>
      <c r="K1938" s="57"/>
      <c r="L1938" s="56">
        <v>310</v>
      </c>
      <c r="M1938" s="89" t="s">
        <v>136</v>
      </c>
      <c r="N1938" s="57">
        <f>SUMIFS(техфайл!$H$7:$H$4325,техфайл!$D$7:$D$4325,F1938,техфайл!$E$7:$E$4325,G1938,техфайл!$F$7:$F$4325,H1938,техфайл!$G$7:$G$4325,L1938,техфайл!$A$7:$A$4325,A1938,техфайл!$K$7:$K$4325,M1938)</f>
        <v>0</v>
      </c>
      <c r="O1938" s="43"/>
      <c r="P1938" s="56" t="str">
        <f t="shared" si="200"/>
        <v>90607021400023220244</v>
      </c>
    </row>
    <row r="1939" spans="1:16" hidden="1" x14ac:dyDescent="0.3">
      <c r="A1939" s="82">
        <v>25710429</v>
      </c>
      <c r="B1939" s="191"/>
      <c r="C1939" s="191"/>
      <c r="D1939" s="191"/>
      <c r="E1939" s="44">
        <v>906</v>
      </c>
      <c r="F1939" s="44" t="s">
        <v>145</v>
      </c>
      <c r="G1939" s="62">
        <v>1400023220</v>
      </c>
      <c r="H1939" s="56">
        <v>244</v>
      </c>
      <c r="I1939" s="56"/>
      <c r="J1939" s="57"/>
      <c r="K1939" s="57"/>
      <c r="L1939" s="56">
        <v>342</v>
      </c>
      <c r="M1939" s="89">
        <v>2230</v>
      </c>
      <c r="N1939" s="57">
        <f>SUMIFS(техфайл!$H$7:$H$4325,техфайл!$D$7:$D$4325,F1939,техфайл!$E$7:$E$4325,G1939,техфайл!$F$7:$F$4325,H1939,техфайл!$G$7:$G$4325,L1939,техфайл!$A$7:$A$4325,A1939,техфайл!$K$7:$K$4325,M1939)</f>
        <v>0</v>
      </c>
      <c r="O1939" s="43"/>
      <c r="P1939" s="56" t="str">
        <f t="shared" ref="P1939" si="202">E1939&amp;F1939&amp;SUBSTITUTE(G1939," ","")&amp;H1939</f>
        <v>90607021400023220244</v>
      </c>
    </row>
    <row r="1940" spans="1:16" hidden="1" x14ac:dyDescent="0.3">
      <c r="A1940" s="82">
        <v>25710429</v>
      </c>
      <c r="B1940" s="191"/>
      <c r="C1940" s="191"/>
      <c r="D1940" s="191"/>
      <c r="E1940" s="44">
        <v>906</v>
      </c>
      <c r="F1940" s="44" t="s">
        <v>145</v>
      </c>
      <c r="G1940" s="62" t="s">
        <v>684</v>
      </c>
      <c r="H1940" s="56">
        <v>244</v>
      </c>
      <c r="I1940" s="56"/>
      <c r="J1940" s="57">
        <f>SUMIFS(техфайл!$H$7:$H$4325,техфайл!$D$7:$D$4325,F1940,техфайл!$E$7:$E$4325,G1940,техфайл!$F$7:$F$4325,H1940,техфайл!$A$7:$A$4325,A1940)</f>
        <v>0</v>
      </c>
      <c r="K1940" s="57"/>
      <c r="L1940" s="56">
        <v>342</v>
      </c>
      <c r="M1940" s="89">
        <v>2230</v>
      </c>
      <c r="N1940" s="57">
        <f>SUMIFS(техфайл!$H$7:$H$4325,техфайл!$D$7:$D$4325,F1940,техфайл!$E$7:$E$4325,G1940,техфайл!$F$7:$F$4325,H1940,техфайл!$G$7:$G$4325,L1940,техфайл!$A$7:$A$4325,A1940,техфайл!$K$7:$K$4325,M1940)</f>
        <v>0</v>
      </c>
      <c r="O1940" s="43"/>
      <c r="P1940" s="56" t="str">
        <f t="shared" si="200"/>
        <v>906070214000R3040244</v>
      </c>
    </row>
    <row r="1941" spans="1:16" hidden="1" x14ac:dyDescent="0.3">
      <c r="A1941" s="82">
        <v>25710429</v>
      </c>
      <c r="B1941" s="191"/>
      <c r="C1941" s="191"/>
      <c r="D1941" s="191"/>
      <c r="E1941" s="44">
        <v>906</v>
      </c>
      <c r="F1941" s="44" t="s">
        <v>145</v>
      </c>
      <c r="G1941" s="62">
        <v>1400023220</v>
      </c>
      <c r="H1941" s="56">
        <v>244</v>
      </c>
      <c r="I1941" s="56"/>
      <c r="J1941" s="57"/>
      <c r="K1941" s="57"/>
      <c r="L1941" s="56">
        <v>344</v>
      </c>
      <c r="M1941" s="89" t="s">
        <v>136</v>
      </c>
      <c r="N1941" s="57">
        <f>SUMIFS(техфайл!$H$7:$H$4325,техфайл!$D$7:$D$4325,F1941,техфайл!$E$7:$E$4325,G1941,техфайл!$F$7:$F$4325,H1941,техфайл!$G$7:$G$4325,L1941,техфайл!$A$7:$A$4325,A1941,техфайл!$K$7:$K$4325,M1941)</f>
        <v>0</v>
      </c>
      <c r="O1941" s="43"/>
      <c r="P1941" s="56" t="str">
        <f t="shared" si="200"/>
        <v>90607021400023220244</v>
      </c>
    </row>
    <row r="1942" spans="1:16" hidden="1" x14ac:dyDescent="0.3">
      <c r="A1942" s="82">
        <v>25710429</v>
      </c>
      <c r="B1942" s="191"/>
      <c r="C1942" s="191"/>
      <c r="D1942" s="191"/>
      <c r="E1942" s="44">
        <v>906</v>
      </c>
      <c r="F1942" s="44" t="s">
        <v>145</v>
      </c>
      <c r="G1942" s="62">
        <v>1400023220</v>
      </c>
      <c r="H1942" s="56">
        <v>244</v>
      </c>
      <c r="I1942" s="56"/>
      <c r="J1942" s="57"/>
      <c r="K1942" s="57"/>
      <c r="L1942" s="56">
        <v>346</v>
      </c>
      <c r="M1942" s="89" t="s">
        <v>136</v>
      </c>
      <c r="N1942" s="57">
        <f>SUMIFS(техфайл!$H$7:$H$4325,техфайл!$D$7:$D$4325,F1942,техфайл!$E$7:$E$4325,G1942,техфайл!$F$7:$F$4325,H1942,техфайл!$G$7:$G$4325,L1942,техфайл!$A$7:$A$4325,A1942,техфайл!$K$7:$K$4325,M1942)</f>
        <v>0</v>
      </c>
      <c r="O1942" s="43"/>
      <c r="P1942" s="56" t="str">
        <f t="shared" si="200"/>
        <v>90607021400023220244</v>
      </c>
    </row>
    <row r="1943" spans="1:16" hidden="1" x14ac:dyDescent="0.3">
      <c r="A1943" s="82">
        <v>25710429</v>
      </c>
      <c r="B1943" s="191"/>
      <c r="C1943" s="191"/>
      <c r="D1943" s="191"/>
      <c r="E1943" s="44">
        <v>906</v>
      </c>
      <c r="F1943" s="44" t="s">
        <v>145</v>
      </c>
      <c r="G1943" s="62">
        <v>1400023220</v>
      </c>
      <c r="H1943" s="56">
        <v>851</v>
      </c>
      <c r="I1943" s="56"/>
      <c r="J1943" s="57">
        <f>SUMIFS(техфайл!$H$7:$H$4325,техфайл!$D$7:$D$4325,F1943,техфайл!$E$7:$E$4325,G1943,техфайл!$F$7:$F$4325,H1943,техфайл!$A$7:$A$4325,A1943)</f>
        <v>0</v>
      </c>
      <c r="K1943" s="57"/>
      <c r="L1943" s="56">
        <v>291</v>
      </c>
      <c r="M1943" s="89" t="s">
        <v>138</v>
      </c>
      <c r="N1943" s="57">
        <f>SUMIFS(техфайл!$H$7:$H$4325,техфайл!$D$7:$D$4325,F1943,техфайл!$E$7:$E$4325,G1943,техфайл!$F$7:$F$4325,H1943,техфайл!$G$7:$G$4325,L1943,техфайл!$A$7:$A$4325,A1943,техфайл!$K$7:$K$4325,M1943)</f>
        <v>0</v>
      </c>
      <c r="O1943" s="43"/>
      <c r="P1943" s="56" t="str">
        <f t="shared" si="200"/>
        <v>90607021400023220851</v>
      </c>
    </row>
    <row r="1944" spans="1:16" hidden="1" x14ac:dyDescent="0.3">
      <c r="A1944" s="82">
        <v>25710429</v>
      </c>
      <c r="B1944" s="191"/>
      <c r="C1944" s="191"/>
      <c r="D1944" s="191"/>
      <c r="E1944" s="44">
        <v>906</v>
      </c>
      <c r="F1944" s="44" t="s">
        <v>174</v>
      </c>
      <c r="G1944" s="62">
        <v>1400005000</v>
      </c>
      <c r="H1944" s="56">
        <v>112</v>
      </c>
      <c r="I1944" s="56"/>
      <c r="J1944" s="57">
        <f>SUMIFS(техфайл!$H$7:$H$4325,техфайл!$D$7:$D$4325,F1944,техфайл!$E$7:$E$4325,G1944,техфайл!$F$7:$F$4325,H1944,техфайл!$A$7:$A$4325,A1944)</f>
        <v>0</v>
      </c>
      <c r="K1944" s="57"/>
      <c r="L1944" s="56">
        <v>212</v>
      </c>
      <c r="M1944" s="89" t="s">
        <v>175</v>
      </c>
      <c r="N1944" s="57">
        <f>SUMIFS(техфайл!$H$7:$H$4325,техфайл!$D$7:$D$4325,F1944,техфайл!$E$7:$E$4325,G1944,техфайл!$F$7:$F$4325,H1944,техфайл!$G$7:$G$4325,L1944,техфайл!$A$7:$A$4325,A1944,техфайл!$K$7:$K$4325,M1944)</f>
        <v>0</v>
      </c>
      <c r="O1944" s="43"/>
      <c r="P1944" s="56" t="str">
        <f t="shared" si="200"/>
        <v>90607051400005000112</v>
      </c>
    </row>
    <row r="1945" spans="1:16" hidden="1" x14ac:dyDescent="0.3">
      <c r="A1945" s="82">
        <v>25710429</v>
      </c>
      <c r="B1945" s="192"/>
      <c r="C1945" s="192"/>
      <c r="D1945" s="192"/>
      <c r="E1945" s="44">
        <v>906</v>
      </c>
      <c r="F1945" s="44" t="s">
        <v>174</v>
      </c>
      <c r="G1945" s="62">
        <v>1400005000</v>
      </c>
      <c r="H1945" s="56">
        <v>244</v>
      </c>
      <c r="I1945" s="56"/>
      <c r="J1945" s="57">
        <f>SUMIFS(техфайл!$H$7:$H$4325,техфайл!$D$7:$D$4325,F1945,техфайл!$E$7:$E$4325,G1945,техфайл!$F$7:$F$4325,H1945,техфайл!$A$7:$A$4325,A1945)</f>
        <v>0</v>
      </c>
      <c r="K1945" s="57"/>
      <c r="L1945" s="56">
        <v>226</v>
      </c>
      <c r="M1945" s="89" t="s">
        <v>175</v>
      </c>
      <c r="N1945" s="57">
        <f>SUMIFS(техфайл!$H$7:$H$4325,техфайл!$D$7:$D$4325,F1945,техфайл!$E$7:$E$4325,G1945,техфайл!$F$7:$F$4325,H1945,техфайл!$G$7:$G$4325,L1945,техфайл!$A$7:$A$4325,A1945,техфайл!$K$7:$K$4325,M1945)</f>
        <v>0</v>
      </c>
      <c r="O1945" s="43"/>
      <c r="P1945" s="56" t="str">
        <f t="shared" si="200"/>
        <v>90607051400005000244</v>
      </c>
    </row>
    <row r="1946" spans="1:16" ht="18.75" hidden="1" customHeight="1" x14ac:dyDescent="0.3">
      <c r="A1946" s="82">
        <v>37735969</v>
      </c>
      <c r="B1946" s="190" t="s">
        <v>680</v>
      </c>
      <c r="C1946" s="190" t="s">
        <v>448</v>
      </c>
      <c r="D1946" s="190" t="str">
        <f>VLOOKUP($A1946, Учреждения!$B$4:$F$292, 3, FALSE)</f>
        <v>ГБОУ "ВЕЧЕРНЯЯ ШКОЛА № 5 Г.О. ГОРЛОВКА" ДОНЕЦКОЙ НАРОДНОЙ РЕСПУБЛИКИ</v>
      </c>
      <c r="E1946" s="81" t="s">
        <v>140</v>
      </c>
      <c r="F1946" s="81" t="s">
        <v>140</v>
      </c>
      <c r="G1946" s="81" t="s">
        <v>140</v>
      </c>
      <c r="H1946" s="81" t="s">
        <v>140</v>
      </c>
      <c r="I1946" s="81" t="s">
        <v>140</v>
      </c>
      <c r="J1946" s="81" t="s">
        <v>140</v>
      </c>
      <c r="K1946" s="80">
        <f>SUM(J1947:J1966)</f>
        <v>0</v>
      </c>
      <c r="L1946" s="56"/>
      <c r="M1946" s="89"/>
      <c r="N1946" s="57"/>
      <c r="O1946" s="43"/>
      <c r="P1946" s="85"/>
    </row>
    <row r="1947" spans="1:16" ht="18.75" hidden="1" customHeight="1" x14ac:dyDescent="0.3">
      <c r="A1947" s="82">
        <v>37735969</v>
      </c>
      <c r="B1947" s="191"/>
      <c r="C1947" s="191"/>
      <c r="D1947" s="191"/>
      <c r="E1947" s="44">
        <v>906</v>
      </c>
      <c r="F1947" s="44" t="s">
        <v>145</v>
      </c>
      <c r="G1947" s="62">
        <v>1400023220</v>
      </c>
      <c r="H1947" s="56">
        <v>612</v>
      </c>
      <c r="I1947" s="56"/>
      <c r="J1947" s="57">
        <f>SUMIFS(техфайл!$H$7:$H$4325,техфайл!$D$7:$D$4325,F1947,техфайл!$E$7:$E$4325,G1947,техфайл!$F$7:$F$4325,H1947,техфайл!$A$7:$A$4325,A1947)</f>
        <v>0</v>
      </c>
      <c r="K1947" s="57"/>
      <c r="L1947" s="56">
        <v>211</v>
      </c>
      <c r="M1947" s="89" t="s">
        <v>172</v>
      </c>
      <c r="N1947" s="57">
        <f>SUMIFS(техфайл!$H$7:$H$4325,техфайл!$D$7:$D$4325,F1947,техфайл!$E$7:$E$4325,G1947,техфайл!$F$7:$F$4325,H1947,техфайл!$G$7:$G$4325,L1947,техфайл!$A$7:$A$4325,A1947,техфайл!$K$7:$K$4325,M1947)+SUMIFS(техфайл!$H$7:$H$4325,техфайл!$D$7:$D$4325,F1947,техфайл!$E$7:$E$4325,G1947,техфайл!$F$7:$F$4325,H1947,техфайл!$G$7:$G$4325,266,техфайл!$A$7:$A$4325,A1947,техфайл!$K$7:$K$4325,M1947)</f>
        <v>0</v>
      </c>
      <c r="O1947" s="43"/>
      <c r="P1947" s="56" t="str">
        <f t="shared" ref="P1947:P1966" si="203">E1947&amp;F1947&amp;SUBSTITUTE(G1947," ","")&amp;H1947</f>
        <v>90607021400023220612</v>
      </c>
    </row>
    <row r="1948" spans="1:16" hidden="1" x14ac:dyDescent="0.3">
      <c r="A1948" s="82">
        <v>37735969</v>
      </c>
      <c r="B1948" s="191"/>
      <c r="C1948" s="191"/>
      <c r="D1948" s="191"/>
      <c r="E1948" s="44">
        <v>906</v>
      </c>
      <c r="F1948" s="44" t="s">
        <v>145</v>
      </c>
      <c r="G1948" s="62" t="s">
        <v>684</v>
      </c>
      <c r="H1948" s="56">
        <v>612</v>
      </c>
      <c r="I1948" s="56"/>
      <c r="J1948" s="57">
        <f>SUMIFS(техфайл!$H$7:$H$4325,техфайл!$D$7:$D$4325,F1948,техфайл!$E$7:$E$4325,G1948,техфайл!$F$7:$F$4325,H1948,техфайл!$A$7:$A$4325,A1948)</f>
        <v>0</v>
      </c>
      <c r="K1948" s="57"/>
      <c r="L1948" s="56">
        <v>213</v>
      </c>
      <c r="M1948" s="89" t="s">
        <v>173</v>
      </c>
      <c r="N1948" s="57">
        <f>SUMIFS(техфайл!$H$7:$H$4325,техфайл!$D$7:$D$4325,F1948,техфайл!$E$7:$E$4325,G1948,техфайл!$F$7:$F$4325,H1948,техфайл!$G$7:$G$4325,L1948,техфайл!$A$7:$A$4325,A1948,техфайл!$K$7:$K$4325,M1948)</f>
        <v>0</v>
      </c>
      <c r="O1948" s="43"/>
      <c r="P1948" s="56" t="str">
        <f t="shared" si="203"/>
        <v>906070214000R3040612</v>
      </c>
    </row>
    <row r="1949" spans="1:16" ht="18.75" hidden="1" customHeight="1" x14ac:dyDescent="0.3">
      <c r="A1949" s="82">
        <v>37735969</v>
      </c>
      <c r="B1949" s="191"/>
      <c r="C1949" s="191"/>
      <c r="D1949" s="191"/>
      <c r="E1949" s="44">
        <v>906</v>
      </c>
      <c r="F1949" s="44" t="s">
        <v>145</v>
      </c>
      <c r="G1949" s="62" t="s">
        <v>683</v>
      </c>
      <c r="H1949" s="56">
        <v>612</v>
      </c>
      <c r="I1949" s="56"/>
      <c r="J1949" s="57">
        <f>SUMIFS(техфайл!$H$7:$H$4325,техфайл!$D$7:$D$4325,F1949,техфайл!$E$7:$E$4325,G1949,техфайл!$F$7:$F$4325,H1949,техфайл!$A$7:$A$4325,A1949)</f>
        <v>0</v>
      </c>
      <c r="K1949" s="57"/>
      <c r="L1949" s="56">
        <v>211</v>
      </c>
      <c r="M1949" s="89" t="s">
        <v>172</v>
      </c>
      <c r="N1949" s="57">
        <f>SUMIFS(техфайл!$H$7:$H$4325,техфайл!$D$7:$D$4325,F1949,техфайл!$E$7:$E$4325,G1949,техфайл!$F$7:$F$4325,H1949,техфайл!$G$7:$G$4325,L1949,техфайл!$A$7:$A$4325,A1949,техфайл!$K$7:$K$4325,M1949)+SUMIFS(техфайл!$H$7:$H$4325,техфайл!$D$7:$D$4325,F1949,техфайл!$E$7:$E$4325,G1949,техфайл!$F$7:$F$4325,H1949,техфайл!$G$7:$G$4325,266,техфайл!$A$7:$A$4325,A1949,техфайл!$K$7:$K$4325,M1949)</f>
        <v>0</v>
      </c>
      <c r="O1949" s="43"/>
      <c r="P1949" s="56" t="str">
        <f t="shared" ref="P1949:P1950" si="204">E1949&amp;F1949&amp;SUBSTITUTE(G1949," ","")&amp;H1949</f>
        <v>906070214000R3030612</v>
      </c>
    </row>
    <row r="1950" spans="1:16" hidden="1" x14ac:dyDescent="0.3">
      <c r="A1950" s="82">
        <v>37735969</v>
      </c>
      <c r="B1950" s="191"/>
      <c r="C1950" s="191"/>
      <c r="D1950" s="191"/>
      <c r="E1950" s="44">
        <v>906</v>
      </c>
      <c r="F1950" s="44" t="s">
        <v>145</v>
      </c>
      <c r="G1950" s="62" t="s">
        <v>683</v>
      </c>
      <c r="H1950" s="56"/>
      <c r="I1950" s="56"/>
      <c r="J1950" s="57">
        <f>SUMIFS(техфайл!$H$7:$H$4325,техфайл!$D$7:$D$4325,F1950,техфайл!$E$7:$E$4325,G1950,техфайл!$F$7:$F$4325,H1950,техфайл!$A$7:$A$4325,A1950)</f>
        <v>0</v>
      </c>
      <c r="K1950" s="57"/>
      <c r="L1950" s="56">
        <v>213</v>
      </c>
      <c r="M1950" s="89" t="s">
        <v>173</v>
      </c>
      <c r="N1950" s="57">
        <f>SUMIFS(техфайл!$H$7:$H$4325,техфайл!$D$7:$D$4325,F1950,техфайл!$E$7:$E$4325,G1950,техфайл!$F$7:$F$4325,H1950,техфайл!$G$7:$G$4325,L1950,техфайл!$A$7:$A$4325,A1950,техфайл!$K$7:$K$4325,M1950)</f>
        <v>0</v>
      </c>
      <c r="O1950" s="43"/>
      <c r="P1950" s="56" t="str">
        <f t="shared" si="204"/>
        <v>906070214000R3030</v>
      </c>
    </row>
    <row r="1951" spans="1:16" hidden="1" x14ac:dyDescent="0.3">
      <c r="A1951" s="82">
        <v>37735969</v>
      </c>
      <c r="B1951" s="191"/>
      <c r="C1951" s="191"/>
      <c r="D1951" s="191"/>
      <c r="E1951" s="44">
        <v>906</v>
      </c>
      <c r="F1951" s="44" t="s">
        <v>145</v>
      </c>
      <c r="G1951" s="62" t="s">
        <v>685</v>
      </c>
      <c r="H1951" s="56">
        <v>612</v>
      </c>
      <c r="I1951" s="56"/>
      <c r="J1951" s="57">
        <f>SUMIFS(техфайл!$H$7:$H$4325,техфайл!$D$7:$D$4325,F1951,техфайл!$E$7:$E$4325,G1951,техфайл!$F$7:$F$4325,H1951,техфайл!$A$7:$A$4325,A1951)</f>
        <v>0</v>
      </c>
      <c r="K1951" s="57"/>
      <c r="L1951" s="56">
        <v>221</v>
      </c>
      <c r="M1951" s="89" t="s">
        <v>131</v>
      </c>
      <c r="N1951" s="57">
        <f>SUMIFS(техфайл!$H$7:$H$4325,техфайл!$D$7:$D$4325,F1951,техфайл!$E$7:$E$4325,G1951,техфайл!$F$7:$F$4325,H1951,техфайл!$G$7:$G$4325,L1951,техфайл!$A$7:$A$4325,A1951,техфайл!$K$7:$K$4325,M1951)</f>
        <v>0</v>
      </c>
      <c r="O1951" s="43"/>
      <c r="P1951" s="56" t="str">
        <f t="shared" si="203"/>
        <v>906070214000R0500612</v>
      </c>
    </row>
    <row r="1952" spans="1:16" hidden="1" x14ac:dyDescent="0.3">
      <c r="A1952" s="82">
        <v>37735969</v>
      </c>
      <c r="B1952" s="191"/>
      <c r="C1952" s="191"/>
      <c r="D1952" s="191"/>
      <c r="E1952" s="44">
        <v>906</v>
      </c>
      <c r="F1952" s="44" t="s">
        <v>145</v>
      </c>
      <c r="G1952" s="62" t="s">
        <v>685</v>
      </c>
      <c r="H1952" s="56"/>
      <c r="I1952" s="56"/>
      <c r="J1952" s="57">
        <f>SUMIFS(техфайл!$H$7:$H$4325,техфайл!$D$7:$D$4325,F1952,техфайл!$E$7:$E$4325,G1952,техфайл!$F$7:$F$4325,H1952,техфайл!$A$7:$A$4325,A1952)</f>
        <v>0</v>
      </c>
      <c r="K1952" s="57"/>
      <c r="L1952" s="56">
        <v>223</v>
      </c>
      <c r="M1952" s="89" t="s">
        <v>132</v>
      </c>
      <c r="N1952" s="57">
        <f>SUMIFS(техфайл!$H$7:$H$4325,техфайл!$D$7:$D$4325,F1952,техфайл!$E$7:$E$4325,G1952,техфайл!$F$7:$F$4325,H1952,техфайл!$G$7:$G$4325,L1952,техфайл!$A$7:$A$4325,A1952,техфайл!$K$7:$K$4325,M1952)</f>
        <v>0</v>
      </c>
      <c r="O1952" s="43"/>
      <c r="P1952" s="56" t="str">
        <f t="shared" si="203"/>
        <v>906070214000R0500</v>
      </c>
    </row>
    <row r="1953" spans="1:16" hidden="1" x14ac:dyDescent="0.3">
      <c r="A1953" s="82">
        <v>37735969</v>
      </c>
      <c r="B1953" s="191"/>
      <c r="C1953" s="191"/>
      <c r="D1953" s="191"/>
      <c r="E1953" s="44">
        <v>906</v>
      </c>
      <c r="F1953" s="44" t="s">
        <v>145</v>
      </c>
      <c r="G1953" s="62">
        <v>1400023220</v>
      </c>
      <c r="H1953" s="56">
        <v>244</v>
      </c>
      <c r="I1953" s="56"/>
      <c r="J1953" s="57"/>
      <c r="K1953" s="57"/>
      <c r="L1953" s="56">
        <v>223</v>
      </c>
      <c r="M1953" s="89" t="s">
        <v>133</v>
      </c>
      <c r="N1953" s="57">
        <f>SUMIFS(техфайл!$H$7:$H$4325,техфайл!$D$7:$D$4325,F1953,техфайл!$E$7:$E$4325,G1953,техфайл!$F$7:$F$4325,H1953,техфайл!$G$7:$G$4325,L1953,техфайл!$A$7:$A$4325,A1953,техфайл!$K$7:$K$4325,M1953)</f>
        <v>0</v>
      </c>
      <c r="O1953" s="43"/>
      <c r="P1953" s="56" t="str">
        <f t="shared" si="203"/>
        <v>90607021400023220244</v>
      </c>
    </row>
    <row r="1954" spans="1:16" hidden="1" x14ac:dyDescent="0.3">
      <c r="A1954" s="82">
        <v>37735969</v>
      </c>
      <c r="B1954" s="191"/>
      <c r="C1954" s="191"/>
      <c r="D1954" s="191"/>
      <c r="E1954" s="44">
        <v>906</v>
      </c>
      <c r="F1954" s="44" t="s">
        <v>145</v>
      </c>
      <c r="G1954" s="62">
        <v>1400023220</v>
      </c>
      <c r="H1954" s="56">
        <v>247</v>
      </c>
      <c r="I1954" s="56"/>
      <c r="J1954" s="57"/>
      <c r="K1954" s="57"/>
      <c r="L1954" s="56">
        <v>223</v>
      </c>
      <c r="M1954" s="89" t="s">
        <v>134</v>
      </c>
      <c r="N1954" s="57">
        <f>SUMIFS(техфайл!$H$7:$H$4325,техфайл!$D$7:$D$4325,F1954,техфайл!$E$7:$E$4325,G1954,техфайл!$F$7:$F$4325,H1954,техфайл!$G$7:$G$4325,L1954,техфайл!$A$7:$A$4325,A1954,техфайл!$K$7:$K$4325,M1954)</f>
        <v>0</v>
      </c>
      <c r="O1954" s="43"/>
      <c r="P1954" s="56" t="str">
        <f t="shared" si="203"/>
        <v>90607021400023220247</v>
      </c>
    </row>
    <row r="1955" spans="1:16" hidden="1" x14ac:dyDescent="0.3">
      <c r="A1955" s="82">
        <v>37735969</v>
      </c>
      <c r="B1955" s="191"/>
      <c r="C1955" s="191"/>
      <c r="D1955" s="191"/>
      <c r="E1955" s="44">
        <v>906</v>
      </c>
      <c r="F1955" s="44" t="s">
        <v>145</v>
      </c>
      <c r="G1955" s="62">
        <v>1400023220</v>
      </c>
      <c r="H1955" s="56">
        <v>247</v>
      </c>
      <c r="I1955" s="56"/>
      <c r="J1955" s="57"/>
      <c r="K1955" s="57"/>
      <c r="L1955" s="56">
        <v>223</v>
      </c>
      <c r="M1955" s="89" t="s">
        <v>135</v>
      </c>
      <c r="N1955" s="57">
        <f>SUMIFS(техфайл!$H$7:$H$4325,техфайл!$D$7:$D$4325,F1955,техфайл!$E$7:$E$4325,G1955,техфайл!$F$7:$F$4325,H1955,техфайл!$G$7:$G$4325,L1955,техфайл!$A$7:$A$4325,A1955,техфайл!$K$7:$K$4325,M1955)</f>
        <v>0</v>
      </c>
      <c r="O1955" s="43"/>
      <c r="P1955" s="56" t="str">
        <f t="shared" si="203"/>
        <v>90607021400023220247</v>
      </c>
    </row>
    <row r="1956" spans="1:16" hidden="1" x14ac:dyDescent="0.3">
      <c r="A1956" s="82">
        <v>37735969</v>
      </c>
      <c r="B1956" s="191"/>
      <c r="C1956" s="191"/>
      <c r="D1956" s="191"/>
      <c r="E1956" s="44">
        <v>906</v>
      </c>
      <c r="F1956" s="44" t="s">
        <v>145</v>
      </c>
      <c r="G1956" s="62">
        <v>1400023220</v>
      </c>
      <c r="H1956" s="56">
        <v>244</v>
      </c>
      <c r="I1956" s="56"/>
      <c r="J1956" s="57"/>
      <c r="K1956" s="57"/>
      <c r="L1956" s="56">
        <v>225</v>
      </c>
      <c r="M1956" s="89" t="s">
        <v>131</v>
      </c>
      <c r="N1956" s="57">
        <f>SUMIFS(техфайл!$H$7:$H$4325,техфайл!$D$7:$D$4325,F1956,техфайл!$E$7:$E$4325,G1956,техфайл!$F$7:$F$4325,H1956,техфайл!$G$7:$G$4325,L1956,техфайл!$A$7:$A$4325,A1956,техфайл!$K$7:$K$4325,M1956)</f>
        <v>0</v>
      </c>
      <c r="O1956" s="43"/>
      <c r="P1956" s="56" t="str">
        <f t="shared" si="203"/>
        <v>90607021400023220244</v>
      </c>
    </row>
    <row r="1957" spans="1:16" hidden="1" x14ac:dyDescent="0.3">
      <c r="A1957" s="82">
        <v>37735969</v>
      </c>
      <c r="B1957" s="191"/>
      <c r="C1957" s="191"/>
      <c r="D1957" s="191"/>
      <c r="E1957" s="44">
        <v>906</v>
      </c>
      <c r="F1957" s="44" t="s">
        <v>145</v>
      </c>
      <c r="G1957" s="62">
        <v>1400023220</v>
      </c>
      <c r="H1957" s="56">
        <v>244</v>
      </c>
      <c r="I1957" s="56"/>
      <c r="J1957" s="57"/>
      <c r="K1957" s="57"/>
      <c r="L1957" s="56">
        <v>226</v>
      </c>
      <c r="M1957" s="89" t="s">
        <v>137</v>
      </c>
      <c r="N1957" s="57">
        <f>SUMIFS(техфайл!$H$7:$H$4325,техфайл!$D$7:$D$4325,F1957,техфайл!$E$7:$E$4325,G1957,техфайл!$F$7:$F$4325,H1957,техфайл!$G$7:$G$4325,L1957,техфайл!$A$7:$A$4325,A1957,техфайл!$K$7:$K$4325,M1957)</f>
        <v>0</v>
      </c>
      <c r="O1957" s="43"/>
      <c r="P1957" s="56" t="str">
        <f t="shared" si="203"/>
        <v>90607021400023220244</v>
      </c>
    </row>
    <row r="1958" spans="1:16" hidden="1" x14ac:dyDescent="0.3">
      <c r="A1958" s="82">
        <v>37735969</v>
      </c>
      <c r="B1958" s="191"/>
      <c r="C1958" s="191"/>
      <c r="D1958" s="191"/>
      <c r="E1958" s="44">
        <v>906</v>
      </c>
      <c r="F1958" s="44" t="s">
        <v>145</v>
      </c>
      <c r="G1958" s="62">
        <v>1400023220</v>
      </c>
      <c r="H1958" s="56">
        <v>244</v>
      </c>
      <c r="I1958" s="56"/>
      <c r="J1958" s="57"/>
      <c r="K1958" s="57"/>
      <c r="L1958" s="56">
        <v>226</v>
      </c>
      <c r="M1958" s="89" t="s">
        <v>131</v>
      </c>
      <c r="N1958" s="57">
        <f>SUMIFS(техфайл!$H$7:$H$4325,техфайл!$D$7:$D$4325,F1958,техфайл!$E$7:$E$4325,G1958,техфайл!$F$7:$F$4325,H1958,техфайл!$G$7:$G$4325,L1958,техфайл!$A$7:$A$4325,A1958,техфайл!$K$7:$K$4325,M1958)</f>
        <v>0</v>
      </c>
      <c r="O1958" s="43"/>
      <c r="P1958" s="56" t="str">
        <f t="shared" si="203"/>
        <v>90607021400023220244</v>
      </c>
    </row>
    <row r="1959" spans="1:16" hidden="1" x14ac:dyDescent="0.3">
      <c r="A1959" s="82">
        <v>37735969</v>
      </c>
      <c r="B1959" s="191"/>
      <c r="C1959" s="191"/>
      <c r="D1959" s="191"/>
      <c r="E1959" s="44">
        <v>906</v>
      </c>
      <c r="F1959" s="44" t="s">
        <v>145</v>
      </c>
      <c r="G1959" s="62">
        <v>1400023220</v>
      </c>
      <c r="H1959" s="56">
        <v>244</v>
      </c>
      <c r="I1959" s="56"/>
      <c r="J1959" s="57"/>
      <c r="K1959" s="57"/>
      <c r="L1959" s="56">
        <v>310</v>
      </c>
      <c r="M1959" s="89" t="s">
        <v>136</v>
      </c>
      <c r="N1959" s="57">
        <f>SUMIFS(техфайл!$H$7:$H$4325,техфайл!$D$7:$D$4325,F1959,техфайл!$E$7:$E$4325,G1959,техфайл!$F$7:$F$4325,H1959,техфайл!$G$7:$G$4325,L1959,техфайл!$A$7:$A$4325,A1959,техфайл!$K$7:$K$4325,M1959)</f>
        <v>0</v>
      </c>
      <c r="O1959" s="43"/>
      <c r="P1959" s="56" t="str">
        <f t="shared" si="203"/>
        <v>90607021400023220244</v>
      </c>
    </row>
    <row r="1960" spans="1:16" hidden="1" x14ac:dyDescent="0.3">
      <c r="A1960" s="82">
        <v>37735969</v>
      </c>
      <c r="B1960" s="191"/>
      <c r="C1960" s="191"/>
      <c r="D1960" s="191"/>
      <c r="E1960" s="44">
        <v>906</v>
      </c>
      <c r="F1960" s="44" t="s">
        <v>145</v>
      </c>
      <c r="G1960" s="62">
        <v>1400023220</v>
      </c>
      <c r="H1960" s="56">
        <v>244</v>
      </c>
      <c r="I1960" s="56"/>
      <c r="J1960" s="57"/>
      <c r="K1960" s="57"/>
      <c r="L1960" s="56">
        <v>342</v>
      </c>
      <c r="M1960" s="89">
        <v>2230</v>
      </c>
      <c r="N1960" s="57">
        <f>SUMIFS(техфайл!$H$7:$H$4325,техфайл!$D$7:$D$4325,F1960,техфайл!$E$7:$E$4325,G1960,техфайл!$F$7:$F$4325,H1960,техфайл!$G$7:$G$4325,L1960,техфайл!$A$7:$A$4325,A1960,техфайл!$K$7:$K$4325,M1960)</f>
        <v>0</v>
      </c>
      <c r="O1960" s="43"/>
      <c r="P1960" s="56" t="str">
        <f t="shared" ref="P1960" si="205">E1960&amp;F1960&amp;SUBSTITUTE(G1960," ","")&amp;H1960</f>
        <v>90607021400023220244</v>
      </c>
    </row>
    <row r="1961" spans="1:16" hidden="1" x14ac:dyDescent="0.3">
      <c r="A1961" s="82">
        <v>37735969</v>
      </c>
      <c r="B1961" s="191"/>
      <c r="C1961" s="191"/>
      <c r="D1961" s="191"/>
      <c r="E1961" s="44">
        <v>906</v>
      </c>
      <c r="F1961" s="44" t="s">
        <v>145</v>
      </c>
      <c r="G1961" s="62" t="s">
        <v>684</v>
      </c>
      <c r="H1961" s="56">
        <v>244</v>
      </c>
      <c r="I1961" s="56"/>
      <c r="J1961" s="57">
        <f>SUMIFS(техфайл!$H$7:$H$4325,техфайл!$D$7:$D$4325,F1961,техфайл!$E$7:$E$4325,G1961,техфайл!$F$7:$F$4325,H1961,техфайл!$A$7:$A$4325,A1961)</f>
        <v>0</v>
      </c>
      <c r="K1961" s="57"/>
      <c r="L1961" s="56">
        <v>342</v>
      </c>
      <c r="M1961" s="89">
        <v>2230</v>
      </c>
      <c r="N1961" s="57">
        <f>SUMIFS(техфайл!$H$7:$H$4325,техфайл!$D$7:$D$4325,F1961,техфайл!$E$7:$E$4325,G1961,техфайл!$F$7:$F$4325,H1961,техфайл!$G$7:$G$4325,L1961,техфайл!$A$7:$A$4325,A1961,техфайл!$K$7:$K$4325,M1961)</f>
        <v>0</v>
      </c>
      <c r="O1961" s="43"/>
      <c r="P1961" s="56" t="str">
        <f t="shared" si="203"/>
        <v>906070214000R3040244</v>
      </c>
    </row>
    <row r="1962" spans="1:16" hidden="1" x14ac:dyDescent="0.3">
      <c r="A1962" s="82">
        <v>37735969</v>
      </c>
      <c r="B1962" s="191"/>
      <c r="C1962" s="191"/>
      <c r="D1962" s="191"/>
      <c r="E1962" s="44">
        <v>906</v>
      </c>
      <c r="F1962" s="44" t="s">
        <v>145</v>
      </c>
      <c r="G1962" s="62">
        <v>1400023220</v>
      </c>
      <c r="H1962" s="56">
        <v>244</v>
      </c>
      <c r="I1962" s="56"/>
      <c r="J1962" s="57"/>
      <c r="K1962" s="57"/>
      <c r="L1962" s="56">
        <v>344</v>
      </c>
      <c r="M1962" s="89" t="s">
        <v>136</v>
      </c>
      <c r="N1962" s="57">
        <f>SUMIFS(техфайл!$H$7:$H$4325,техфайл!$D$7:$D$4325,F1962,техфайл!$E$7:$E$4325,G1962,техфайл!$F$7:$F$4325,H1962,техфайл!$G$7:$G$4325,L1962,техфайл!$A$7:$A$4325,A1962,техфайл!$K$7:$K$4325,M1962)</f>
        <v>0</v>
      </c>
      <c r="O1962" s="43"/>
      <c r="P1962" s="56" t="str">
        <f t="shared" si="203"/>
        <v>90607021400023220244</v>
      </c>
    </row>
    <row r="1963" spans="1:16" hidden="1" x14ac:dyDescent="0.3">
      <c r="A1963" s="82">
        <v>37735969</v>
      </c>
      <c r="B1963" s="191"/>
      <c r="C1963" s="191"/>
      <c r="D1963" s="191"/>
      <c r="E1963" s="44">
        <v>906</v>
      </c>
      <c r="F1963" s="44" t="s">
        <v>145</v>
      </c>
      <c r="G1963" s="62">
        <v>1400023220</v>
      </c>
      <c r="H1963" s="56">
        <v>244</v>
      </c>
      <c r="I1963" s="56"/>
      <c r="J1963" s="57"/>
      <c r="K1963" s="57"/>
      <c r="L1963" s="56">
        <v>346</v>
      </c>
      <c r="M1963" s="89" t="s">
        <v>136</v>
      </c>
      <c r="N1963" s="57">
        <f>SUMIFS(техфайл!$H$7:$H$4325,техфайл!$D$7:$D$4325,F1963,техфайл!$E$7:$E$4325,G1963,техфайл!$F$7:$F$4325,H1963,техфайл!$G$7:$G$4325,L1963,техфайл!$A$7:$A$4325,A1963,техфайл!$K$7:$K$4325,M1963)</f>
        <v>0</v>
      </c>
      <c r="O1963" s="43"/>
      <c r="P1963" s="56" t="str">
        <f t="shared" si="203"/>
        <v>90607021400023220244</v>
      </c>
    </row>
    <row r="1964" spans="1:16" hidden="1" x14ac:dyDescent="0.3">
      <c r="A1964" s="82">
        <v>37735969</v>
      </c>
      <c r="B1964" s="191"/>
      <c r="C1964" s="191"/>
      <c r="D1964" s="191"/>
      <c r="E1964" s="44">
        <v>906</v>
      </c>
      <c r="F1964" s="44" t="s">
        <v>145</v>
      </c>
      <c r="G1964" s="62">
        <v>1400023220</v>
      </c>
      <c r="H1964" s="56">
        <v>851</v>
      </c>
      <c r="I1964" s="56"/>
      <c r="J1964" s="57">
        <f>SUMIFS(техфайл!$H$7:$H$4325,техфайл!$D$7:$D$4325,F1964,техфайл!$E$7:$E$4325,G1964,техфайл!$F$7:$F$4325,H1964,техфайл!$A$7:$A$4325,A1964)</f>
        <v>0</v>
      </c>
      <c r="K1964" s="57"/>
      <c r="L1964" s="56">
        <v>291</v>
      </c>
      <c r="M1964" s="89" t="s">
        <v>138</v>
      </c>
      <c r="N1964" s="57">
        <f>SUMIFS(техфайл!$H$7:$H$4325,техфайл!$D$7:$D$4325,F1964,техфайл!$E$7:$E$4325,G1964,техфайл!$F$7:$F$4325,H1964,техфайл!$G$7:$G$4325,L1964,техфайл!$A$7:$A$4325,A1964,техфайл!$K$7:$K$4325,M1964)</f>
        <v>0</v>
      </c>
      <c r="O1964" s="43"/>
      <c r="P1964" s="56" t="str">
        <f t="shared" si="203"/>
        <v>90607021400023220851</v>
      </c>
    </row>
    <row r="1965" spans="1:16" hidden="1" x14ac:dyDescent="0.3">
      <c r="A1965" s="82">
        <v>37735969</v>
      </c>
      <c r="B1965" s="191"/>
      <c r="C1965" s="191"/>
      <c r="D1965" s="191"/>
      <c r="E1965" s="44">
        <v>906</v>
      </c>
      <c r="F1965" s="44" t="s">
        <v>174</v>
      </c>
      <c r="G1965" s="62">
        <v>1400005000</v>
      </c>
      <c r="H1965" s="56">
        <v>112</v>
      </c>
      <c r="I1965" s="56"/>
      <c r="J1965" s="57">
        <f>SUMIFS(техфайл!$H$7:$H$4325,техфайл!$D$7:$D$4325,F1965,техфайл!$E$7:$E$4325,G1965,техфайл!$F$7:$F$4325,H1965,техфайл!$A$7:$A$4325,A1965)</f>
        <v>0</v>
      </c>
      <c r="K1965" s="57"/>
      <c r="L1965" s="56">
        <v>212</v>
      </c>
      <c r="M1965" s="89" t="s">
        <v>175</v>
      </c>
      <c r="N1965" s="57">
        <f>SUMIFS(техфайл!$H$7:$H$4325,техфайл!$D$7:$D$4325,F1965,техфайл!$E$7:$E$4325,G1965,техфайл!$F$7:$F$4325,H1965,техфайл!$G$7:$G$4325,L1965,техфайл!$A$7:$A$4325,A1965,техфайл!$K$7:$K$4325,M1965)</f>
        <v>0</v>
      </c>
      <c r="O1965" s="43"/>
      <c r="P1965" s="56" t="str">
        <f t="shared" si="203"/>
        <v>90607051400005000112</v>
      </c>
    </row>
    <row r="1966" spans="1:16" hidden="1" x14ac:dyDescent="0.3">
      <c r="A1966" s="82">
        <v>37735969</v>
      </c>
      <c r="B1966" s="192"/>
      <c r="C1966" s="192"/>
      <c r="D1966" s="192"/>
      <c r="E1966" s="44">
        <v>906</v>
      </c>
      <c r="F1966" s="44" t="s">
        <v>174</v>
      </c>
      <c r="G1966" s="62">
        <v>1400005000</v>
      </c>
      <c r="H1966" s="56">
        <v>244</v>
      </c>
      <c r="I1966" s="56"/>
      <c r="J1966" s="57">
        <f>SUMIFS(техфайл!$H$7:$H$4325,техфайл!$D$7:$D$4325,F1966,техфайл!$E$7:$E$4325,G1966,техфайл!$F$7:$F$4325,H1966,техфайл!$A$7:$A$4325,A1966)</f>
        <v>0</v>
      </c>
      <c r="K1966" s="57"/>
      <c r="L1966" s="56">
        <v>226</v>
      </c>
      <c r="M1966" s="89" t="s">
        <v>175</v>
      </c>
      <c r="N1966" s="57">
        <f>SUMIFS(техфайл!$H$7:$H$4325,техфайл!$D$7:$D$4325,F1966,техфайл!$E$7:$E$4325,G1966,техфайл!$F$7:$F$4325,H1966,техфайл!$G$7:$G$4325,L1966,техфайл!$A$7:$A$4325,A1966,техфайл!$K$7:$K$4325,M1966)</f>
        <v>0</v>
      </c>
      <c r="O1966" s="43"/>
      <c r="P1966" s="56" t="str">
        <f t="shared" si="203"/>
        <v>90607051400005000244</v>
      </c>
    </row>
    <row r="1967" spans="1:16" ht="18.75" hidden="1" customHeight="1" x14ac:dyDescent="0.3">
      <c r="A1967" s="82">
        <v>33317760</v>
      </c>
      <c r="B1967" s="190" t="s">
        <v>526</v>
      </c>
      <c r="C1967" s="190" t="s">
        <v>449</v>
      </c>
      <c r="D1967" s="190" t="str">
        <f>VLOOKUP($A1967, Учреждения!$B$4:$F$292, 3, FALSE)</f>
        <v>МБОУ Г. ГОРЛОВКИ «ВШ № 11»</v>
      </c>
      <c r="E1967" s="81" t="s">
        <v>140</v>
      </c>
      <c r="F1967" s="81" t="s">
        <v>140</v>
      </c>
      <c r="G1967" s="81" t="s">
        <v>140</v>
      </c>
      <c r="H1967" s="81" t="s">
        <v>140</v>
      </c>
      <c r="I1967" s="81" t="s">
        <v>140</v>
      </c>
      <c r="J1967" s="81" t="s">
        <v>140</v>
      </c>
      <c r="K1967" s="80">
        <f>SUM(J1968:J1987)</f>
        <v>0</v>
      </c>
      <c r="L1967" s="56"/>
      <c r="M1967" s="89"/>
      <c r="N1967" s="57"/>
      <c r="O1967" s="43"/>
      <c r="P1967" s="85"/>
    </row>
    <row r="1968" spans="1:16" ht="18.75" hidden="1" customHeight="1" x14ac:dyDescent="0.3">
      <c r="A1968" s="82">
        <v>33317760</v>
      </c>
      <c r="B1968" s="191"/>
      <c r="C1968" s="191"/>
      <c r="D1968" s="191"/>
      <c r="E1968" s="44">
        <v>906</v>
      </c>
      <c r="F1968" s="44" t="s">
        <v>145</v>
      </c>
      <c r="G1968" s="62">
        <v>1400023220</v>
      </c>
      <c r="H1968" s="56">
        <v>612</v>
      </c>
      <c r="I1968" s="56"/>
      <c r="J1968" s="57">
        <f>SUMIFS(техфайл!$H$7:$H$4325,техфайл!$D$7:$D$4325,F1968,техфайл!$E$7:$E$4325,G1968,техфайл!$F$7:$F$4325,H1968,техфайл!$A$7:$A$4325,A1968)</f>
        <v>0</v>
      </c>
      <c r="K1968" s="57"/>
      <c r="L1968" s="56">
        <v>211</v>
      </c>
      <c r="M1968" s="89" t="s">
        <v>172</v>
      </c>
      <c r="N1968" s="57">
        <f>SUMIFS(техфайл!$H$7:$H$4325,техфайл!$D$7:$D$4325,F1968,техфайл!$E$7:$E$4325,G1968,техфайл!$F$7:$F$4325,H1968,техфайл!$G$7:$G$4325,L1968,техфайл!$A$7:$A$4325,A1968,техфайл!$K$7:$K$4325,M1968)+SUMIFS(техфайл!$H$7:$H$4325,техфайл!$D$7:$D$4325,F1968,техфайл!$E$7:$E$4325,G1968,техфайл!$F$7:$F$4325,H1968,техфайл!$G$7:$G$4325,266,техфайл!$A$7:$A$4325,A1968,техфайл!$K$7:$K$4325,M1968)</f>
        <v>0</v>
      </c>
      <c r="O1968" s="43"/>
      <c r="P1968" s="56" t="str">
        <f t="shared" ref="P1968:P1987" si="206">E1968&amp;F1968&amp;SUBSTITUTE(G1968," ","")&amp;H1968</f>
        <v>90607021400023220612</v>
      </c>
    </row>
    <row r="1969" spans="1:16" hidden="1" x14ac:dyDescent="0.3">
      <c r="A1969" s="82">
        <v>33317760</v>
      </c>
      <c r="B1969" s="191"/>
      <c r="C1969" s="191"/>
      <c r="D1969" s="191"/>
      <c r="E1969" s="44">
        <v>906</v>
      </c>
      <c r="F1969" s="44" t="s">
        <v>145</v>
      </c>
      <c r="G1969" s="62" t="s">
        <v>684</v>
      </c>
      <c r="H1969" s="56">
        <v>612</v>
      </c>
      <c r="I1969" s="56"/>
      <c r="J1969" s="57">
        <f>SUMIFS(техфайл!$H$7:$H$4325,техфайл!$D$7:$D$4325,F1969,техфайл!$E$7:$E$4325,G1969,техфайл!$F$7:$F$4325,H1969,техфайл!$A$7:$A$4325,A1969)</f>
        <v>0</v>
      </c>
      <c r="K1969" s="57"/>
      <c r="L1969" s="56">
        <v>213</v>
      </c>
      <c r="M1969" s="89" t="s">
        <v>173</v>
      </c>
      <c r="N1969" s="57">
        <f>SUMIFS(техфайл!$H$7:$H$4325,техфайл!$D$7:$D$4325,F1969,техфайл!$E$7:$E$4325,G1969,техфайл!$F$7:$F$4325,H1969,техфайл!$G$7:$G$4325,L1969,техфайл!$A$7:$A$4325,A1969,техфайл!$K$7:$K$4325,M1969)</f>
        <v>0</v>
      </c>
      <c r="O1969" s="43"/>
      <c r="P1969" s="56" t="str">
        <f t="shared" si="206"/>
        <v>906070214000R3040612</v>
      </c>
    </row>
    <row r="1970" spans="1:16" ht="18.75" hidden="1" customHeight="1" x14ac:dyDescent="0.3">
      <c r="A1970" s="82">
        <v>33317760</v>
      </c>
      <c r="B1970" s="191"/>
      <c r="C1970" s="191"/>
      <c r="D1970" s="191"/>
      <c r="E1970" s="44">
        <v>906</v>
      </c>
      <c r="F1970" s="44" t="s">
        <v>145</v>
      </c>
      <c r="G1970" s="62" t="s">
        <v>683</v>
      </c>
      <c r="H1970" s="56">
        <v>612</v>
      </c>
      <c r="I1970" s="56"/>
      <c r="J1970" s="57">
        <f>SUMIFS(техфайл!$H$7:$H$4325,техфайл!$D$7:$D$4325,F1970,техфайл!$E$7:$E$4325,G1970,техфайл!$F$7:$F$4325,H1970,техфайл!$A$7:$A$4325,A1970)</f>
        <v>0</v>
      </c>
      <c r="K1970" s="57"/>
      <c r="L1970" s="56">
        <v>211</v>
      </c>
      <c r="M1970" s="89" t="s">
        <v>172</v>
      </c>
      <c r="N1970" s="57">
        <f>SUMIFS(техфайл!$H$7:$H$4325,техфайл!$D$7:$D$4325,F1970,техфайл!$E$7:$E$4325,G1970,техфайл!$F$7:$F$4325,H1970,техфайл!$G$7:$G$4325,L1970,техфайл!$A$7:$A$4325,A1970,техфайл!$K$7:$K$4325,M1970)+SUMIFS(техфайл!$H$7:$H$4325,техфайл!$D$7:$D$4325,F1970,техфайл!$E$7:$E$4325,G1970,техфайл!$F$7:$F$4325,H1970,техфайл!$G$7:$G$4325,266,техфайл!$A$7:$A$4325,A1970,техфайл!$K$7:$K$4325,M1970)</f>
        <v>0</v>
      </c>
      <c r="O1970" s="43"/>
      <c r="P1970" s="56" t="str">
        <f t="shared" ref="P1970:P1971" si="207">E1970&amp;F1970&amp;SUBSTITUTE(G1970," ","")&amp;H1970</f>
        <v>906070214000R3030612</v>
      </c>
    </row>
    <row r="1971" spans="1:16" hidden="1" x14ac:dyDescent="0.3">
      <c r="A1971" s="82">
        <v>33317760</v>
      </c>
      <c r="B1971" s="191"/>
      <c r="C1971" s="191"/>
      <c r="D1971" s="191"/>
      <c r="E1971" s="44">
        <v>906</v>
      </c>
      <c r="F1971" s="44" t="s">
        <v>145</v>
      </c>
      <c r="G1971" s="62" t="s">
        <v>683</v>
      </c>
      <c r="H1971" s="56"/>
      <c r="I1971" s="56"/>
      <c r="J1971" s="57">
        <f>SUMIFS(техфайл!$H$7:$H$4325,техфайл!$D$7:$D$4325,F1971,техфайл!$E$7:$E$4325,G1971,техфайл!$F$7:$F$4325,H1971,техфайл!$A$7:$A$4325,A1971)</f>
        <v>0</v>
      </c>
      <c r="K1971" s="57"/>
      <c r="L1971" s="56">
        <v>213</v>
      </c>
      <c r="M1971" s="89" t="s">
        <v>173</v>
      </c>
      <c r="N1971" s="57">
        <f>SUMIFS(техфайл!$H$7:$H$4325,техфайл!$D$7:$D$4325,F1971,техфайл!$E$7:$E$4325,G1971,техфайл!$F$7:$F$4325,H1971,техфайл!$G$7:$G$4325,L1971,техфайл!$A$7:$A$4325,A1971,техфайл!$K$7:$K$4325,M1971)</f>
        <v>0</v>
      </c>
      <c r="O1971" s="43"/>
      <c r="P1971" s="56" t="str">
        <f t="shared" si="207"/>
        <v>906070214000R3030</v>
      </c>
    </row>
    <row r="1972" spans="1:16" hidden="1" x14ac:dyDescent="0.3">
      <c r="A1972" s="82">
        <v>33317760</v>
      </c>
      <c r="B1972" s="191"/>
      <c r="C1972" s="191"/>
      <c r="D1972" s="191"/>
      <c r="E1972" s="44">
        <v>906</v>
      </c>
      <c r="F1972" s="44" t="s">
        <v>145</v>
      </c>
      <c r="G1972" s="62" t="s">
        <v>685</v>
      </c>
      <c r="H1972" s="56">
        <v>612</v>
      </c>
      <c r="I1972" s="56"/>
      <c r="J1972" s="57">
        <f>SUMIFS(техфайл!$H$7:$H$4325,техфайл!$D$7:$D$4325,F1972,техфайл!$E$7:$E$4325,G1972,техфайл!$F$7:$F$4325,H1972,техфайл!$A$7:$A$4325,A1972)</f>
        <v>0</v>
      </c>
      <c r="K1972" s="57"/>
      <c r="L1972" s="56">
        <v>221</v>
      </c>
      <c r="M1972" s="89" t="s">
        <v>131</v>
      </c>
      <c r="N1972" s="57">
        <f>SUMIFS(техфайл!$H$7:$H$4325,техфайл!$D$7:$D$4325,F1972,техфайл!$E$7:$E$4325,G1972,техфайл!$F$7:$F$4325,H1972,техфайл!$G$7:$G$4325,L1972,техфайл!$A$7:$A$4325,A1972,техфайл!$K$7:$K$4325,M1972)</f>
        <v>0</v>
      </c>
      <c r="O1972" s="43"/>
      <c r="P1972" s="56" t="str">
        <f t="shared" si="206"/>
        <v>906070214000R0500612</v>
      </c>
    </row>
    <row r="1973" spans="1:16" hidden="1" x14ac:dyDescent="0.3">
      <c r="A1973" s="82">
        <v>33317760</v>
      </c>
      <c r="B1973" s="191"/>
      <c r="C1973" s="191"/>
      <c r="D1973" s="191"/>
      <c r="E1973" s="44">
        <v>906</v>
      </c>
      <c r="F1973" s="44" t="s">
        <v>145</v>
      </c>
      <c r="G1973" s="62" t="s">
        <v>685</v>
      </c>
      <c r="H1973" s="56"/>
      <c r="I1973" s="56"/>
      <c r="J1973" s="57">
        <f>SUMIFS(техфайл!$H$7:$H$4325,техфайл!$D$7:$D$4325,F1973,техфайл!$E$7:$E$4325,G1973,техфайл!$F$7:$F$4325,H1973,техфайл!$A$7:$A$4325,A1973)</f>
        <v>0</v>
      </c>
      <c r="K1973" s="57"/>
      <c r="L1973" s="56">
        <v>223</v>
      </c>
      <c r="M1973" s="89" t="s">
        <v>132</v>
      </c>
      <c r="N1973" s="57">
        <f>SUMIFS(техфайл!$H$7:$H$4325,техфайл!$D$7:$D$4325,F1973,техфайл!$E$7:$E$4325,G1973,техфайл!$F$7:$F$4325,H1973,техфайл!$G$7:$G$4325,L1973,техфайл!$A$7:$A$4325,A1973,техфайл!$K$7:$K$4325,M1973)</f>
        <v>0</v>
      </c>
      <c r="O1973" s="43"/>
      <c r="P1973" s="56" t="str">
        <f t="shared" si="206"/>
        <v>906070214000R0500</v>
      </c>
    </row>
    <row r="1974" spans="1:16" hidden="1" x14ac:dyDescent="0.3">
      <c r="A1974" s="82">
        <v>33317760</v>
      </c>
      <c r="B1974" s="191"/>
      <c r="C1974" s="191"/>
      <c r="D1974" s="191"/>
      <c r="E1974" s="44">
        <v>906</v>
      </c>
      <c r="F1974" s="44" t="s">
        <v>145</v>
      </c>
      <c r="G1974" s="62">
        <v>1400023220</v>
      </c>
      <c r="H1974" s="56">
        <v>244</v>
      </c>
      <c r="I1974" s="56"/>
      <c r="J1974" s="57"/>
      <c r="K1974" s="57"/>
      <c r="L1974" s="56">
        <v>223</v>
      </c>
      <c r="M1974" s="89" t="s">
        <v>133</v>
      </c>
      <c r="N1974" s="57">
        <f>SUMIFS(техфайл!$H$7:$H$4325,техфайл!$D$7:$D$4325,F1974,техфайл!$E$7:$E$4325,G1974,техфайл!$F$7:$F$4325,H1974,техфайл!$G$7:$G$4325,L1974,техфайл!$A$7:$A$4325,A1974,техфайл!$K$7:$K$4325,M1974)</f>
        <v>0</v>
      </c>
      <c r="O1974" s="43"/>
      <c r="P1974" s="56" t="str">
        <f t="shared" si="206"/>
        <v>90607021400023220244</v>
      </c>
    </row>
    <row r="1975" spans="1:16" hidden="1" x14ac:dyDescent="0.3">
      <c r="A1975" s="82">
        <v>33317760</v>
      </c>
      <c r="B1975" s="191"/>
      <c r="C1975" s="191"/>
      <c r="D1975" s="191"/>
      <c r="E1975" s="44">
        <v>906</v>
      </c>
      <c r="F1975" s="44" t="s">
        <v>145</v>
      </c>
      <c r="G1975" s="62">
        <v>1400023220</v>
      </c>
      <c r="H1975" s="56">
        <v>247</v>
      </c>
      <c r="I1975" s="56"/>
      <c r="J1975" s="57"/>
      <c r="K1975" s="57"/>
      <c r="L1975" s="56">
        <v>223</v>
      </c>
      <c r="M1975" s="89" t="s">
        <v>134</v>
      </c>
      <c r="N1975" s="57">
        <f>SUMIFS(техфайл!$H$7:$H$4325,техфайл!$D$7:$D$4325,F1975,техфайл!$E$7:$E$4325,G1975,техфайл!$F$7:$F$4325,H1975,техфайл!$G$7:$G$4325,L1975,техфайл!$A$7:$A$4325,A1975,техфайл!$K$7:$K$4325,M1975)</f>
        <v>0</v>
      </c>
      <c r="O1975" s="43"/>
      <c r="P1975" s="56" t="str">
        <f t="shared" si="206"/>
        <v>90607021400023220247</v>
      </c>
    </row>
    <row r="1976" spans="1:16" hidden="1" x14ac:dyDescent="0.3">
      <c r="A1976" s="82">
        <v>33317760</v>
      </c>
      <c r="B1976" s="191"/>
      <c r="C1976" s="191"/>
      <c r="D1976" s="191"/>
      <c r="E1976" s="44">
        <v>906</v>
      </c>
      <c r="F1976" s="44" t="s">
        <v>145</v>
      </c>
      <c r="G1976" s="62">
        <v>1400023220</v>
      </c>
      <c r="H1976" s="56">
        <v>247</v>
      </c>
      <c r="I1976" s="56"/>
      <c r="J1976" s="57"/>
      <c r="K1976" s="57"/>
      <c r="L1976" s="56">
        <v>223</v>
      </c>
      <c r="M1976" s="89" t="s">
        <v>135</v>
      </c>
      <c r="N1976" s="57">
        <f>SUMIFS(техфайл!$H$7:$H$4325,техфайл!$D$7:$D$4325,F1976,техфайл!$E$7:$E$4325,G1976,техфайл!$F$7:$F$4325,H1976,техфайл!$G$7:$G$4325,L1976,техфайл!$A$7:$A$4325,A1976,техфайл!$K$7:$K$4325,M1976)</f>
        <v>0</v>
      </c>
      <c r="O1976" s="43"/>
      <c r="P1976" s="56" t="str">
        <f t="shared" si="206"/>
        <v>90607021400023220247</v>
      </c>
    </row>
    <row r="1977" spans="1:16" hidden="1" x14ac:dyDescent="0.3">
      <c r="A1977" s="82">
        <v>33317760</v>
      </c>
      <c r="B1977" s="191"/>
      <c r="C1977" s="191"/>
      <c r="D1977" s="191"/>
      <c r="E1977" s="44">
        <v>906</v>
      </c>
      <c r="F1977" s="44" t="s">
        <v>145</v>
      </c>
      <c r="G1977" s="62">
        <v>1400023220</v>
      </c>
      <c r="H1977" s="56">
        <v>244</v>
      </c>
      <c r="I1977" s="56"/>
      <c r="J1977" s="57"/>
      <c r="K1977" s="57"/>
      <c r="L1977" s="56">
        <v>225</v>
      </c>
      <c r="M1977" s="89" t="s">
        <v>131</v>
      </c>
      <c r="N1977" s="57">
        <f>SUMIFS(техфайл!$H$7:$H$4325,техфайл!$D$7:$D$4325,F1977,техфайл!$E$7:$E$4325,G1977,техфайл!$F$7:$F$4325,H1977,техфайл!$G$7:$G$4325,L1977,техфайл!$A$7:$A$4325,A1977,техфайл!$K$7:$K$4325,M1977)</f>
        <v>0</v>
      </c>
      <c r="O1977" s="43"/>
      <c r="P1977" s="56" t="str">
        <f t="shared" si="206"/>
        <v>90607021400023220244</v>
      </c>
    </row>
    <row r="1978" spans="1:16" hidden="1" x14ac:dyDescent="0.3">
      <c r="A1978" s="82">
        <v>33317760</v>
      </c>
      <c r="B1978" s="191"/>
      <c r="C1978" s="191"/>
      <c r="D1978" s="191"/>
      <c r="E1978" s="44">
        <v>906</v>
      </c>
      <c r="F1978" s="44" t="s">
        <v>145</v>
      </c>
      <c r="G1978" s="62">
        <v>1400023220</v>
      </c>
      <c r="H1978" s="56">
        <v>244</v>
      </c>
      <c r="I1978" s="56"/>
      <c r="J1978" s="57"/>
      <c r="K1978" s="57"/>
      <c r="L1978" s="56">
        <v>226</v>
      </c>
      <c r="M1978" s="89" t="s">
        <v>137</v>
      </c>
      <c r="N1978" s="57">
        <f>SUMIFS(техфайл!$H$7:$H$4325,техфайл!$D$7:$D$4325,F1978,техфайл!$E$7:$E$4325,G1978,техфайл!$F$7:$F$4325,H1978,техфайл!$G$7:$G$4325,L1978,техфайл!$A$7:$A$4325,A1978,техфайл!$K$7:$K$4325,M1978)</f>
        <v>0</v>
      </c>
      <c r="O1978" s="43"/>
      <c r="P1978" s="56" t="str">
        <f t="shared" si="206"/>
        <v>90607021400023220244</v>
      </c>
    </row>
    <row r="1979" spans="1:16" hidden="1" x14ac:dyDescent="0.3">
      <c r="A1979" s="82">
        <v>33317760</v>
      </c>
      <c r="B1979" s="191"/>
      <c r="C1979" s="191"/>
      <c r="D1979" s="191"/>
      <c r="E1979" s="44">
        <v>906</v>
      </c>
      <c r="F1979" s="44" t="s">
        <v>145</v>
      </c>
      <c r="G1979" s="62">
        <v>1400023220</v>
      </c>
      <c r="H1979" s="56">
        <v>244</v>
      </c>
      <c r="I1979" s="56"/>
      <c r="J1979" s="57"/>
      <c r="K1979" s="57"/>
      <c r="L1979" s="56">
        <v>226</v>
      </c>
      <c r="M1979" s="89" t="s">
        <v>131</v>
      </c>
      <c r="N1979" s="57">
        <f>SUMIFS(техфайл!$H$7:$H$4325,техфайл!$D$7:$D$4325,F1979,техфайл!$E$7:$E$4325,G1979,техфайл!$F$7:$F$4325,H1979,техфайл!$G$7:$G$4325,L1979,техфайл!$A$7:$A$4325,A1979,техфайл!$K$7:$K$4325,M1979)</f>
        <v>0</v>
      </c>
      <c r="O1979" s="43"/>
      <c r="P1979" s="56" t="str">
        <f t="shared" si="206"/>
        <v>90607021400023220244</v>
      </c>
    </row>
    <row r="1980" spans="1:16" hidden="1" x14ac:dyDescent="0.3">
      <c r="A1980" s="82">
        <v>33317760</v>
      </c>
      <c r="B1980" s="191"/>
      <c r="C1980" s="191"/>
      <c r="D1980" s="191"/>
      <c r="E1980" s="44">
        <v>906</v>
      </c>
      <c r="F1980" s="44" t="s">
        <v>145</v>
      </c>
      <c r="G1980" s="62">
        <v>1400023220</v>
      </c>
      <c r="H1980" s="56">
        <v>244</v>
      </c>
      <c r="I1980" s="56"/>
      <c r="J1980" s="57"/>
      <c r="K1980" s="57"/>
      <c r="L1980" s="56">
        <v>310</v>
      </c>
      <c r="M1980" s="89" t="s">
        <v>136</v>
      </c>
      <c r="N1980" s="57">
        <f>SUMIFS(техфайл!$H$7:$H$4325,техфайл!$D$7:$D$4325,F1980,техфайл!$E$7:$E$4325,G1980,техфайл!$F$7:$F$4325,H1980,техфайл!$G$7:$G$4325,L1980,техфайл!$A$7:$A$4325,A1980,техфайл!$K$7:$K$4325,M1980)</f>
        <v>0</v>
      </c>
      <c r="O1980" s="43"/>
      <c r="P1980" s="56" t="str">
        <f t="shared" si="206"/>
        <v>90607021400023220244</v>
      </c>
    </row>
    <row r="1981" spans="1:16" hidden="1" x14ac:dyDescent="0.3">
      <c r="A1981" s="82">
        <v>33317760</v>
      </c>
      <c r="B1981" s="191"/>
      <c r="C1981" s="191"/>
      <c r="D1981" s="191"/>
      <c r="E1981" s="44">
        <v>906</v>
      </c>
      <c r="F1981" s="44" t="s">
        <v>145</v>
      </c>
      <c r="G1981" s="62">
        <v>1400023220</v>
      </c>
      <c r="H1981" s="56">
        <v>244</v>
      </c>
      <c r="I1981" s="56"/>
      <c r="J1981" s="57"/>
      <c r="K1981" s="57"/>
      <c r="L1981" s="56">
        <v>342</v>
      </c>
      <c r="M1981" s="89">
        <v>2230</v>
      </c>
      <c r="N1981" s="57">
        <f>SUMIFS(техфайл!$H$7:$H$4325,техфайл!$D$7:$D$4325,F1981,техфайл!$E$7:$E$4325,G1981,техфайл!$F$7:$F$4325,H1981,техфайл!$G$7:$G$4325,L1981,техфайл!$A$7:$A$4325,A1981,техфайл!$K$7:$K$4325,M1981)</f>
        <v>0</v>
      </c>
      <c r="O1981" s="43"/>
      <c r="P1981" s="56" t="str">
        <f t="shared" ref="P1981" si="208">E1981&amp;F1981&amp;SUBSTITUTE(G1981," ","")&amp;H1981</f>
        <v>90607021400023220244</v>
      </c>
    </row>
    <row r="1982" spans="1:16" hidden="1" x14ac:dyDescent="0.3">
      <c r="A1982" s="82">
        <v>33317760</v>
      </c>
      <c r="B1982" s="191"/>
      <c r="C1982" s="191"/>
      <c r="D1982" s="191"/>
      <c r="E1982" s="44">
        <v>906</v>
      </c>
      <c r="F1982" s="44" t="s">
        <v>145</v>
      </c>
      <c r="G1982" s="62" t="s">
        <v>684</v>
      </c>
      <c r="H1982" s="56">
        <v>244</v>
      </c>
      <c r="I1982" s="56"/>
      <c r="J1982" s="57">
        <f>SUMIFS(техфайл!$H$7:$H$4325,техфайл!$D$7:$D$4325,F1982,техфайл!$E$7:$E$4325,G1982,техфайл!$F$7:$F$4325,H1982,техфайл!$A$7:$A$4325,A1982)</f>
        <v>0</v>
      </c>
      <c r="K1982" s="57"/>
      <c r="L1982" s="56">
        <v>342</v>
      </c>
      <c r="M1982" s="89">
        <v>2230</v>
      </c>
      <c r="N1982" s="57">
        <f>SUMIFS(техфайл!$H$7:$H$4325,техфайл!$D$7:$D$4325,F1982,техфайл!$E$7:$E$4325,G1982,техфайл!$F$7:$F$4325,H1982,техфайл!$G$7:$G$4325,L1982,техфайл!$A$7:$A$4325,A1982,техфайл!$K$7:$K$4325,M1982)</f>
        <v>0</v>
      </c>
      <c r="O1982" s="43"/>
      <c r="P1982" s="56" t="str">
        <f t="shared" si="206"/>
        <v>906070214000R3040244</v>
      </c>
    </row>
    <row r="1983" spans="1:16" hidden="1" x14ac:dyDescent="0.3">
      <c r="A1983" s="82">
        <v>33317760</v>
      </c>
      <c r="B1983" s="191"/>
      <c r="C1983" s="191"/>
      <c r="D1983" s="191"/>
      <c r="E1983" s="44">
        <v>906</v>
      </c>
      <c r="F1983" s="44" t="s">
        <v>145</v>
      </c>
      <c r="G1983" s="62">
        <v>1400023220</v>
      </c>
      <c r="H1983" s="56">
        <v>244</v>
      </c>
      <c r="I1983" s="56"/>
      <c r="J1983" s="57"/>
      <c r="K1983" s="57"/>
      <c r="L1983" s="56">
        <v>344</v>
      </c>
      <c r="M1983" s="89" t="s">
        <v>136</v>
      </c>
      <c r="N1983" s="57">
        <f>SUMIFS(техфайл!$H$7:$H$4325,техфайл!$D$7:$D$4325,F1983,техфайл!$E$7:$E$4325,G1983,техфайл!$F$7:$F$4325,H1983,техфайл!$G$7:$G$4325,L1983,техфайл!$A$7:$A$4325,A1983,техфайл!$K$7:$K$4325,M1983)</f>
        <v>0</v>
      </c>
      <c r="O1983" s="43"/>
      <c r="P1983" s="56" t="str">
        <f t="shared" si="206"/>
        <v>90607021400023220244</v>
      </c>
    </row>
    <row r="1984" spans="1:16" hidden="1" x14ac:dyDescent="0.3">
      <c r="A1984" s="82">
        <v>33317760</v>
      </c>
      <c r="B1984" s="191"/>
      <c r="C1984" s="191"/>
      <c r="D1984" s="191"/>
      <c r="E1984" s="44">
        <v>906</v>
      </c>
      <c r="F1984" s="44" t="s">
        <v>145</v>
      </c>
      <c r="G1984" s="62">
        <v>1400023220</v>
      </c>
      <c r="H1984" s="56">
        <v>244</v>
      </c>
      <c r="I1984" s="56"/>
      <c r="J1984" s="57"/>
      <c r="K1984" s="57"/>
      <c r="L1984" s="56">
        <v>346</v>
      </c>
      <c r="M1984" s="89" t="s">
        <v>136</v>
      </c>
      <c r="N1984" s="57">
        <f>SUMIFS(техфайл!$H$7:$H$4325,техфайл!$D$7:$D$4325,F1984,техфайл!$E$7:$E$4325,G1984,техфайл!$F$7:$F$4325,H1984,техфайл!$G$7:$G$4325,L1984,техфайл!$A$7:$A$4325,A1984,техфайл!$K$7:$K$4325,M1984)</f>
        <v>0</v>
      </c>
      <c r="O1984" s="43"/>
      <c r="P1984" s="56" t="str">
        <f t="shared" si="206"/>
        <v>90607021400023220244</v>
      </c>
    </row>
    <row r="1985" spans="1:16" hidden="1" x14ac:dyDescent="0.3">
      <c r="A1985" s="82">
        <v>33317760</v>
      </c>
      <c r="B1985" s="191"/>
      <c r="C1985" s="191"/>
      <c r="D1985" s="191"/>
      <c r="E1985" s="44">
        <v>906</v>
      </c>
      <c r="F1985" s="44" t="s">
        <v>145</v>
      </c>
      <c r="G1985" s="62">
        <v>1400023220</v>
      </c>
      <c r="H1985" s="56">
        <v>851</v>
      </c>
      <c r="I1985" s="56"/>
      <c r="J1985" s="57">
        <f>SUMIFS(техфайл!$H$7:$H$4325,техфайл!$D$7:$D$4325,F1985,техфайл!$E$7:$E$4325,G1985,техфайл!$F$7:$F$4325,H1985,техфайл!$A$7:$A$4325,A1985)</f>
        <v>0</v>
      </c>
      <c r="K1985" s="57"/>
      <c r="L1985" s="56">
        <v>291</v>
      </c>
      <c r="M1985" s="89" t="s">
        <v>138</v>
      </c>
      <c r="N1985" s="57">
        <f>SUMIFS(техфайл!$H$7:$H$4325,техфайл!$D$7:$D$4325,F1985,техфайл!$E$7:$E$4325,G1985,техфайл!$F$7:$F$4325,H1985,техфайл!$G$7:$G$4325,L1985,техфайл!$A$7:$A$4325,A1985,техфайл!$K$7:$K$4325,M1985)</f>
        <v>0</v>
      </c>
      <c r="O1985" s="43"/>
      <c r="P1985" s="56" t="str">
        <f t="shared" si="206"/>
        <v>90607021400023220851</v>
      </c>
    </row>
    <row r="1986" spans="1:16" hidden="1" x14ac:dyDescent="0.3">
      <c r="A1986" s="82">
        <v>33317760</v>
      </c>
      <c r="B1986" s="191"/>
      <c r="C1986" s="191"/>
      <c r="D1986" s="191"/>
      <c r="E1986" s="44">
        <v>906</v>
      </c>
      <c r="F1986" s="44" t="s">
        <v>174</v>
      </c>
      <c r="G1986" s="62">
        <v>1400005000</v>
      </c>
      <c r="H1986" s="56">
        <v>112</v>
      </c>
      <c r="I1986" s="56"/>
      <c r="J1986" s="57">
        <f>SUMIFS(техфайл!$H$7:$H$4325,техфайл!$D$7:$D$4325,F1986,техфайл!$E$7:$E$4325,G1986,техфайл!$F$7:$F$4325,H1986,техфайл!$A$7:$A$4325,A1986)</f>
        <v>0</v>
      </c>
      <c r="K1986" s="57"/>
      <c r="L1986" s="56">
        <v>212</v>
      </c>
      <c r="M1986" s="89" t="s">
        <v>175</v>
      </c>
      <c r="N1986" s="57">
        <f>SUMIFS(техфайл!$H$7:$H$4325,техфайл!$D$7:$D$4325,F1986,техфайл!$E$7:$E$4325,G1986,техфайл!$F$7:$F$4325,H1986,техфайл!$G$7:$G$4325,L1986,техфайл!$A$7:$A$4325,A1986,техфайл!$K$7:$K$4325,M1986)</f>
        <v>0</v>
      </c>
      <c r="O1986" s="43"/>
      <c r="P1986" s="56" t="str">
        <f t="shared" si="206"/>
        <v>90607051400005000112</v>
      </c>
    </row>
    <row r="1987" spans="1:16" hidden="1" x14ac:dyDescent="0.3">
      <c r="A1987" s="82">
        <v>33317760</v>
      </c>
      <c r="B1987" s="192"/>
      <c r="C1987" s="192"/>
      <c r="D1987" s="192"/>
      <c r="E1987" s="44">
        <v>906</v>
      </c>
      <c r="F1987" s="44" t="s">
        <v>174</v>
      </c>
      <c r="G1987" s="62">
        <v>1400005000</v>
      </c>
      <c r="H1987" s="56">
        <v>244</v>
      </c>
      <c r="I1987" s="56"/>
      <c r="J1987" s="57">
        <f>SUMIFS(техфайл!$H$7:$H$4325,техфайл!$D$7:$D$4325,F1987,техфайл!$E$7:$E$4325,G1987,техфайл!$F$7:$F$4325,H1987,техфайл!$A$7:$A$4325,A1987)</f>
        <v>0</v>
      </c>
      <c r="K1987" s="57"/>
      <c r="L1987" s="56">
        <v>226</v>
      </c>
      <c r="M1987" s="89" t="s">
        <v>175</v>
      </c>
      <c r="N1987" s="57">
        <f>SUMIFS(техфайл!$H$7:$H$4325,техфайл!$D$7:$D$4325,F1987,техфайл!$E$7:$E$4325,G1987,техфайл!$F$7:$F$4325,H1987,техфайл!$G$7:$G$4325,L1987,техфайл!$A$7:$A$4325,A1987,техфайл!$K$7:$K$4325,M1987)</f>
        <v>0</v>
      </c>
      <c r="O1987" s="43"/>
      <c r="P1987" s="56" t="str">
        <f t="shared" si="206"/>
        <v>90607051400005000244</v>
      </c>
    </row>
    <row r="1988" spans="1:16" ht="18.75" hidden="1" customHeight="1" x14ac:dyDescent="0.3">
      <c r="A1988" s="82">
        <v>25710777</v>
      </c>
      <c r="B1988" s="190" t="s">
        <v>327</v>
      </c>
      <c r="C1988" s="190" t="s">
        <v>450</v>
      </c>
      <c r="D1988" s="190" t="str">
        <f>VLOOKUP($A1988, Учреждения!$B$4:$F$292, 3, FALSE)</f>
        <v>МБОУ Г. ГОРЛОВКИ «ВШ № 20»</v>
      </c>
      <c r="E1988" s="81" t="s">
        <v>140</v>
      </c>
      <c r="F1988" s="81" t="s">
        <v>140</v>
      </c>
      <c r="G1988" s="81" t="s">
        <v>140</v>
      </c>
      <c r="H1988" s="81" t="s">
        <v>140</v>
      </c>
      <c r="I1988" s="81" t="s">
        <v>140</v>
      </c>
      <c r="J1988" s="81" t="s">
        <v>140</v>
      </c>
      <c r="K1988" s="80">
        <f>SUM(J1989:J2008)</f>
        <v>0</v>
      </c>
      <c r="L1988" s="56"/>
      <c r="M1988" s="89"/>
      <c r="N1988" s="57"/>
      <c r="O1988" s="43"/>
      <c r="P1988" s="85"/>
    </row>
    <row r="1989" spans="1:16" ht="18.75" hidden="1" customHeight="1" x14ac:dyDescent="0.3">
      <c r="A1989" s="82">
        <v>25710777</v>
      </c>
      <c r="B1989" s="191"/>
      <c r="C1989" s="191"/>
      <c r="D1989" s="191"/>
      <c r="E1989" s="44">
        <v>906</v>
      </c>
      <c r="F1989" s="44" t="s">
        <v>145</v>
      </c>
      <c r="G1989" s="62">
        <v>1400023220</v>
      </c>
      <c r="H1989" s="56">
        <v>612</v>
      </c>
      <c r="I1989" s="56"/>
      <c r="J1989" s="57">
        <f>SUMIFS(техфайл!$H$7:$H$4325,техфайл!$D$7:$D$4325,F1989,техфайл!$E$7:$E$4325,G1989,техфайл!$F$7:$F$4325,H1989,техфайл!$A$7:$A$4325,A1989)</f>
        <v>0</v>
      </c>
      <c r="K1989" s="57"/>
      <c r="L1989" s="56">
        <v>211</v>
      </c>
      <c r="M1989" s="89" t="s">
        <v>172</v>
      </c>
      <c r="N1989" s="57">
        <f>SUMIFS(техфайл!$H$7:$H$4325,техфайл!$D$7:$D$4325,F1989,техфайл!$E$7:$E$4325,G1989,техфайл!$F$7:$F$4325,H1989,техфайл!$G$7:$G$4325,L1989,техфайл!$A$7:$A$4325,A1989,техфайл!$K$7:$K$4325,M1989)+SUMIFS(техфайл!$H$7:$H$4325,техфайл!$D$7:$D$4325,F1989,техфайл!$E$7:$E$4325,G1989,техфайл!$F$7:$F$4325,H1989,техфайл!$G$7:$G$4325,266,техфайл!$A$7:$A$4325,A1989,техфайл!$K$7:$K$4325,M1989)</f>
        <v>0</v>
      </c>
      <c r="O1989" s="43"/>
      <c r="P1989" s="56" t="str">
        <f t="shared" ref="P1989:P2008" si="209">E1989&amp;F1989&amp;SUBSTITUTE(G1989," ","")&amp;H1989</f>
        <v>90607021400023220612</v>
      </c>
    </row>
    <row r="1990" spans="1:16" hidden="1" x14ac:dyDescent="0.3">
      <c r="A1990" s="82">
        <v>25710777</v>
      </c>
      <c r="B1990" s="191"/>
      <c r="C1990" s="191"/>
      <c r="D1990" s="191"/>
      <c r="E1990" s="44">
        <v>906</v>
      </c>
      <c r="F1990" s="44" t="s">
        <v>145</v>
      </c>
      <c r="G1990" s="62" t="s">
        <v>684</v>
      </c>
      <c r="H1990" s="56">
        <v>612</v>
      </c>
      <c r="I1990" s="56"/>
      <c r="J1990" s="57">
        <f>SUMIFS(техфайл!$H$7:$H$4325,техфайл!$D$7:$D$4325,F1990,техфайл!$E$7:$E$4325,G1990,техфайл!$F$7:$F$4325,H1990,техфайл!$A$7:$A$4325,A1990)</f>
        <v>0</v>
      </c>
      <c r="K1990" s="57"/>
      <c r="L1990" s="56">
        <v>213</v>
      </c>
      <c r="M1990" s="89" t="s">
        <v>173</v>
      </c>
      <c r="N1990" s="57">
        <f>SUMIFS(техфайл!$H$7:$H$4325,техфайл!$D$7:$D$4325,F1990,техфайл!$E$7:$E$4325,G1990,техфайл!$F$7:$F$4325,H1990,техфайл!$G$7:$G$4325,L1990,техфайл!$A$7:$A$4325,A1990,техфайл!$K$7:$K$4325,M1990)</f>
        <v>0</v>
      </c>
      <c r="O1990" s="43"/>
      <c r="P1990" s="56" t="str">
        <f t="shared" si="209"/>
        <v>906070214000R3040612</v>
      </c>
    </row>
    <row r="1991" spans="1:16" ht="18.75" hidden="1" customHeight="1" x14ac:dyDescent="0.3">
      <c r="A1991" s="82">
        <v>25710777</v>
      </c>
      <c r="B1991" s="191"/>
      <c r="C1991" s="191"/>
      <c r="D1991" s="191"/>
      <c r="E1991" s="44">
        <v>906</v>
      </c>
      <c r="F1991" s="44" t="s">
        <v>145</v>
      </c>
      <c r="G1991" s="62" t="s">
        <v>683</v>
      </c>
      <c r="H1991" s="56">
        <v>612</v>
      </c>
      <c r="I1991" s="56"/>
      <c r="J1991" s="57">
        <f>SUMIFS(техфайл!$H$7:$H$4325,техфайл!$D$7:$D$4325,F1991,техфайл!$E$7:$E$4325,G1991,техфайл!$F$7:$F$4325,H1991,техфайл!$A$7:$A$4325,A1991)</f>
        <v>0</v>
      </c>
      <c r="K1991" s="57"/>
      <c r="L1991" s="56">
        <v>211</v>
      </c>
      <c r="M1991" s="89" t="s">
        <v>172</v>
      </c>
      <c r="N1991" s="57">
        <f>SUMIFS(техфайл!$H$7:$H$4325,техфайл!$D$7:$D$4325,F1991,техфайл!$E$7:$E$4325,G1991,техфайл!$F$7:$F$4325,H1991,техфайл!$G$7:$G$4325,L1991,техфайл!$A$7:$A$4325,A1991,техфайл!$K$7:$K$4325,M1991)+SUMIFS(техфайл!$H$7:$H$4325,техфайл!$D$7:$D$4325,F1991,техфайл!$E$7:$E$4325,G1991,техфайл!$F$7:$F$4325,H1991,техфайл!$G$7:$G$4325,266,техфайл!$A$7:$A$4325,A1991,техфайл!$K$7:$K$4325,M1991)</f>
        <v>0</v>
      </c>
      <c r="O1991" s="43"/>
      <c r="P1991" s="56" t="str">
        <f t="shared" ref="P1991:P1992" si="210">E1991&amp;F1991&amp;SUBSTITUTE(G1991," ","")&amp;H1991</f>
        <v>906070214000R3030612</v>
      </c>
    </row>
    <row r="1992" spans="1:16" hidden="1" x14ac:dyDescent="0.3">
      <c r="A1992" s="82">
        <v>25710777</v>
      </c>
      <c r="B1992" s="191"/>
      <c r="C1992" s="191"/>
      <c r="D1992" s="191"/>
      <c r="E1992" s="44">
        <v>906</v>
      </c>
      <c r="F1992" s="44" t="s">
        <v>145</v>
      </c>
      <c r="G1992" s="62" t="s">
        <v>683</v>
      </c>
      <c r="H1992" s="56"/>
      <c r="I1992" s="56"/>
      <c r="J1992" s="57">
        <f>SUMIFS(техфайл!$H$7:$H$4325,техфайл!$D$7:$D$4325,F1992,техфайл!$E$7:$E$4325,G1992,техфайл!$F$7:$F$4325,H1992,техфайл!$A$7:$A$4325,A1992)</f>
        <v>0</v>
      </c>
      <c r="K1992" s="57"/>
      <c r="L1992" s="56">
        <v>213</v>
      </c>
      <c r="M1992" s="89" t="s">
        <v>173</v>
      </c>
      <c r="N1992" s="57">
        <f>SUMIFS(техфайл!$H$7:$H$4325,техфайл!$D$7:$D$4325,F1992,техфайл!$E$7:$E$4325,G1992,техфайл!$F$7:$F$4325,H1992,техфайл!$G$7:$G$4325,L1992,техфайл!$A$7:$A$4325,A1992,техфайл!$K$7:$K$4325,M1992)</f>
        <v>0</v>
      </c>
      <c r="O1992" s="43"/>
      <c r="P1992" s="56" t="str">
        <f t="shared" si="210"/>
        <v>906070214000R3030</v>
      </c>
    </row>
    <row r="1993" spans="1:16" hidden="1" x14ac:dyDescent="0.3">
      <c r="A1993" s="82">
        <v>25710777</v>
      </c>
      <c r="B1993" s="191"/>
      <c r="C1993" s="191"/>
      <c r="D1993" s="191"/>
      <c r="E1993" s="44">
        <v>906</v>
      </c>
      <c r="F1993" s="44" t="s">
        <v>145</v>
      </c>
      <c r="G1993" s="62" t="s">
        <v>685</v>
      </c>
      <c r="H1993" s="56">
        <v>612</v>
      </c>
      <c r="I1993" s="56"/>
      <c r="J1993" s="57">
        <f>SUMIFS(техфайл!$H$7:$H$4325,техфайл!$D$7:$D$4325,F1993,техфайл!$E$7:$E$4325,G1993,техфайл!$F$7:$F$4325,H1993,техфайл!$A$7:$A$4325,A1993)</f>
        <v>0</v>
      </c>
      <c r="K1993" s="57"/>
      <c r="L1993" s="56">
        <v>221</v>
      </c>
      <c r="M1993" s="89" t="s">
        <v>131</v>
      </c>
      <c r="N1993" s="57">
        <f>SUMIFS(техфайл!$H$7:$H$4325,техфайл!$D$7:$D$4325,F1993,техфайл!$E$7:$E$4325,G1993,техфайл!$F$7:$F$4325,H1993,техфайл!$G$7:$G$4325,L1993,техфайл!$A$7:$A$4325,A1993,техфайл!$K$7:$K$4325,M1993)</f>
        <v>0</v>
      </c>
      <c r="O1993" s="43"/>
      <c r="P1993" s="56" t="str">
        <f t="shared" si="209"/>
        <v>906070214000R0500612</v>
      </c>
    </row>
    <row r="1994" spans="1:16" hidden="1" x14ac:dyDescent="0.3">
      <c r="A1994" s="82">
        <v>25710777</v>
      </c>
      <c r="B1994" s="191"/>
      <c r="C1994" s="191"/>
      <c r="D1994" s="191"/>
      <c r="E1994" s="44">
        <v>906</v>
      </c>
      <c r="F1994" s="44" t="s">
        <v>145</v>
      </c>
      <c r="G1994" s="62" t="s">
        <v>685</v>
      </c>
      <c r="H1994" s="56"/>
      <c r="I1994" s="56"/>
      <c r="J1994" s="57">
        <f>SUMIFS(техфайл!$H$7:$H$4325,техфайл!$D$7:$D$4325,F1994,техфайл!$E$7:$E$4325,G1994,техфайл!$F$7:$F$4325,H1994,техфайл!$A$7:$A$4325,A1994)</f>
        <v>0</v>
      </c>
      <c r="K1994" s="57"/>
      <c r="L1994" s="56">
        <v>223</v>
      </c>
      <c r="M1994" s="89" t="s">
        <v>132</v>
      </c>
      <c r="N1994" s="57">
        <f>SUMIFS(техфайл!$H$7:$H$4325,техфайл!$D$7:$D$4325,F1994,техфайл!$E$7:$E$4325,G1994,техфайл!$F$7:$F$4325,H1994,техфайл!$G$7:$G$4325,L1994,техфайл!$A$7:$A$4325,A1994,техфайл!$K$7:$K$4325,M1994)</f>
        <v>0</v>
      </c>
      <c r="O1994" s="43"/>
      <c r="P1994" s="56" t="str">
        <f t="shared" si="209"/>
        <v>906070214000R0500</v>
      </c>
    </row>
    <row r="1995" spans="1:16" hidden="1" x14ac:dyDescent="0.3">
      <c r="A1995" s="82">
        <v>25710777</v>
      </c>
      <c r="B1995" s="191"/>
      <c r="C1995" s="191"/>
      <c r="D1995" s="191"/>
      <c r="E1995" s="44">
        <v>906</v>
      </c>
      <c r="F1995" s="44" t="s">
        <v>145</v>
      </c>
      <c r="G1995" s="62">
        <v>1400023220</v>
      </c>
      <c r="H1995" s="56">
        <v>244</v>
      </c>
      <c r="I1995" s="56"/>
      <c r="J1995" s="57"/>
      <c r="K1995" s="57"/>
      <c r="L1995" s="56">
        <v>223</v>
      </c>
      <c r="M1995" s="89" t="s">
        <v>133</v>
      </c>
      <c r="N1995" s="57">
        <f>SUMIFS(техфайл!$H$7:$H$4325,техфайл!$D$7:$D$4325,F1995,техфайл!$E$7:$E$4325,G1995,техфайл!$F$7:$F$4325,H1995,техфайл!$G$7:$G$4325,L1995,техфайл!$A$7:$A$4325,A1995,техфайл!$K$7:$K$4325,M1995)</f>
        <v>0</v>
      </c>
      <c r="O1995" s="43"/>
      <c r="P1995" s="56" t="str">
        <f t="shared" si="209"/>
        <v>90607021400023220244</v>
      </c>
    </row>
    <row r="1996" spans="1:16" hidden="1" x14ac:dyDescent="0.3">
      <c r="A1996" s="82">
        <v>25710777</v>
      </c>
      <c r="B1996" s="191"/>
      <c r="C1996" s="191"/>
      <c r="D1996" s="191"/>
      <c r="E1996" s="44">
        <v>906</v>
      </c>
      <c r="F1996" s="44" t="s">
        <v>145</v>
      </c>
      <c r="G1996" s="62">
        <v>1400023220</v>
      </c>
      <c r="H1996" s="56">
        <v>247</v>
      </c>
      <c r="I1996" s="56"/>
      <c r="J1996" s="57"/>
      <c r="K1996" s="57"/>
      <c r="L1996" s="56">
        <v>223</v>
      </c>
      <c r="M1996" s="89" t="s">
        <v>134</v>
      </c>
      <c r="N1996" s="57">
        <f>SUMIFS(техфайл!$H$7:$H$4325,техфайл!$D$7:$D$4325,F1996,техфайл!$E$7:$E$4325,G1996,техфайл!$F$7:$F$4325,H1996,техфайл!$G$7:$G$4325,L1996,техфайл!$A$7:$A$4325,A1996,техфайл!$K$7:$K$4325,M1996)</f>
        <v>0</v>
      </c>
      <c r="O1996" s="43"/>
      <c r="P1996" s="56" t="str">
        <f t="shared" si="209"/>
        <v>90607021400023220247</v>
      </c>
    </row>
    <row r="1997" spans="1:16" hidden="1" x14ac:dyDescent="0.3">
      <c r="A1997" s="82">
        <v>25710777</v>
      </c>
      <c r="B1997" s="191"/>
      <c r="C1997" s="191"/>
      <c r="D1997" s="191"/>
      <c r="E1997" s="44">
        <v>906</v>
      </c>
      <c r="F1997" s="44" t="s">
        <v>145</v>
      </c>
      <c r="G1997" s="62">
        <v>1400023220</v>
      </c>
      <c r="H1997" s="56">
        <v>247</v>
      </c>
      <c r="I1997" s="56"/>
      <c r="J1997" s="57"/>
      <c r="K1997" s="57"/>
      <c r="L1997" s="56">
        <v>223</v>
      </c>
      <c r="M1997" s="89" t="s">
        <v>135</v>
      </c>
      <c r="N1997" s="57">
        <f>SUMIFS(техфайл!$H$7:$H$4325,техфайл!$D$7:$D$4325,F1997,техфайл!$E$7:$E$4325,G1997,техфайл!$F$7:$F$4325,H1997,техфайл!$G$7:$G$4325,L1997,техфайл!$A$7:$A$4325,A1997,техфайл!$K$7:$K$4325,M1997)</f>
        <v>0</v>
      </c>
      <c r="O1997" s="43"/>
      <c r="P1997" s="56" t="str">
        <f t="shared" si="209"/>
        <v>90607021400023220247</v>
      </c>
    </row>
    <row r="1998" spans="1:16" hidden="1" x14ac:dyDescent="0.3">
      <c r="A1998" s="82">
        <v>25710777</v>
      </c>
      <c r="B1998" s="191"/>
      <c r="C1998" s="191"/>
      <c r="D1998" s="191"/>
      <c r="E1998" s="44">
        <v>906</v>
      </c>
      <c r="F1998" s="44" t="s">
        <v>145</v>
      </c>
      <c r="G1998" s="62">
        <v>1400023220</v>
      </c>
      <c r="H1998" s="56">
        <v>244</v>
      </c>
      <c r="I1998" s="56"/>
      <c r="J1998" s="57"/>
      <c r="K1998" s="57"/>
      <c r="L1998" s="56">
        <v>225</v>
      </c>
      <c r="M1998" s="89" t="s">
        <v>131</v>
      </c>
      <c r="N1998" s="57">
        <f>SUMIFS(техфайл!$H$7:$H$4325,техфайл!$D$7:$D$4325,F1998,техфайл!$E$7:$E$4325,G1998,техфайл!$F$7:$F$4325,H1998,техфайл!$G$7:$G$4325,L1998,техфайл!$A$7:$A$4325,A1998,техфайл!$K$7:$K$4325,M1998)</f>
        <v>0</v>
      </c>
      <c r="O1998" s="43"/>
      <c r="P1998" s="56" t="str">
        <f t="shared" si="209"/>
        <v>90607021400023220244</v>
      </c>
    </row>
    <row r="1999" spans="1:16" hidden="1" x14ac:dyDescent="0.3">
      <c r="A1999" s="82">
        <v>25710777</v>
      </c>
      <c r="B1999" s="191"/>
      <c r="C1999" s="191"/>
      <c r="D1999" s="191"/>
      <c r="E1999" s="44">
        <v>906</v>
      </c>
      <c r="F1999" s="44" t="s">
        <v>145</v>
      </c>
      <c r="G1999" s="62">
        <v>1400023220</v>
      </c>
      <c r="H1999" s="56">
        <v>244</v>
      </c>
      <c r="I1999" s="56"/>
      <c r="J1999" s="57"/>
      <c r="K1999" s="57"/>
      <c r="L1999" s="56">
        <v>226</v>
      </c>
      <c r="M1999" s="89" t="s">
        <v>137</v>
      </c>
      <c r="N1999" s="57">
        <f>SUMIFS(техфайл!$H$7:$H$4325,техфайл!$D$7:$D$4325,F1999,техфайл!$E$7:$E$4325,G1999,техфайл!$F$7:$F$4325,H1999,техфайл!$G$7:$G$4325,L1999,техфайл!$A$7:$A$4325,A1999,техфайл!$K$7:$K$4325,M1999)</f>
        <v>0</v>
      </c>
      <c r="O1999" s="43"/>
      <c r="P1999" s="56" t="str">
        <f t="shared" si="209"/>
        <v>90607021400023220244</v>
      </c>
    </row>
    <row r="2000" spans="1:16" hidden="1" x14ac:dyDescent="0.3">
      <c r="A2000" s="82">
        <v>25710777</v>
      </c>
      <c r="B2000" s="191"/>
      <c r="C2000" s="191"/>
      <c r="D2000" s="191"/>
      <c r="E2000" s="44">
        <v>906</v>
      </c>
      <c r="F2000" s="44" t="s">
        <v>145</v>
      </c>
      <c r="G2000" s="62">
        <v>1400023220</v>
      </c>
      <c r="H2000" s="56">
        <v>244</v>
      </c>
      <c r="I2000" s="56"/>
      <c r="J2000" s="57"/>
      <c r="K2000" s="57"/>
      <c r="L2000" s="56">
        <v>226</v>
      </c>
      <c r="M2000" s="89" t="s">
        <v>131</v>
      </c>
      <c r="N2000" s="57">
        <f>SUMIFS(техфайл!$H$7:$H$4325,техфайл!$D$7:$D$4325,F2000,техфайл!$E$7:$E$4325,G2000,техфайл!$F$7:$F$4325,H2000,техфайл!$G$7:$G$4325,L2000,техфайл!$A$7:$A$4325,A2000,техфайл!$K$7:$K$4325,M2000)</f>
        <v>0</v>
      </c>
      <c r="O2000" s="43"/>
      <c r="P2000" s="56" t="str">
        <f t="shared" si="209"/>
        <v>90607021400023220244</v>
      </c>
    </row>
    <row r="2001" spans="1:17" hidden="1" x14ac:dyDescent="0.3">
      <c r="A2001" s="82">
        <v>25710777</v>
      </c>
      <c r="B2001" s="191"/>
      <c r="C2001" s="191"/>
      <c r="D2001" s="191"/>
      <c r="E2001" s="44">
        <v>906</v>
      </c>
      <c r="F2001" s="44" t="s">
        <v>145</v>
      </c>
      <c r="G2001" s="62">
        <v>1400023220</v>
      </c>
      <c r="H2001" s="56">
        <v>244</v>
      </c>
      <c r="I2001" s="56"/>
      <c r="J2001" s="57"/>
      <c r="K2001" s="57"/>
      <c r="L2001" s="56">
        <v>310</v>
      </c>
      <c r="M2001" s="89" t="s">
        <v>136</v>
      </c>
      <c r="N2001" s="57">
        <f>SUMIFS(техфайл!$H$7:$H$4325,техфайл!$D$7:$D$4325,F2001,техфайл!$E$7:$E$4325,G2001,техфайл!$F$7:$F$4325,H2001,техфайл!$G$7:$G$4325,L2001,техфайл!$A$7:$A$4325,A2001,техфайл!$K$7:$K$4325,M2001)</f>
        <v>0</v>
      </c>
      <c r="O2001" s="43"/>
      <c r="P2001" s="56" t="str">
        <f t="shared" si="209"/>
        <v>90607021400023220244</v>
      </c>
    </row>
    <row r="2002" spans="1:17" hidden="1" x14ac:dyDescent="0.3">
      <c r="A2002" s="82">
        <v>25710777</v>
      </c>
      <c r="B2002" s="191"/>
      <c r="C2002" s="191"/>
      <c r="D2002" s="191"/>
      <c r="E2002" s="44">
        <v>906</v>
      </c>
      <c r="F2002" s="44" t="s">
        <v>145</v>
      </c>
      <c r="G2002" s="62">
        <v>1400023220</v>
      </c>
      <c r="H2002" s="56">
        <v>244</v>
      </c>
      <c r="I2002" s="56"/>
      <c r="J2002" s="57"/>
      <c r="K2002" s="57"/>
      <c r="L2002" s="56">
        <v>342</v>
      </c>
      <c r="M2002" s="89">
        <v>2230</v>
      </c>
      <c r="N2002" s="57">
        <f>SUMIFS(техфайл!$H$7:$H$4325,техфайл!$D$7:$D$4325,F2002,техфайл!$E$7:$E$4325,G2002,техфайл!$F$7:$F$4325,H2002,техфайл!$G$7:$G$4325,L2002,техфайл!$A$7:$A$4325,A2002,техфайл!$K$7:$K$4325,M2002)</f>
        <v>0</v>
      </c>
      <c r="O2002" s="43"/>
      <c r="P2002" s="56" t="str">
        <f t="shared" ref="P2002" si="211">E2002&amp;F2002&amp;SUBSTITUTE(G2002," ","")&amp;H2002</f>
        <v>90607021400023220244</v>
      </c>
    </row>
    <row r="2003" spans="1:17" hidden="1" x14ac:dyDescent="0.3">
      <c r="A2003" s="82">
        <v>25710777</v>
      </c>
      <c r="B2003" s="191"/>
      <c r="C2003" s="191"/>
      <c r="D2003" s="191"/>
      <c r="E2003" s="44">
        <v>906</v>
      </c>
      <c r="F2003" s="44" t="s">
        <v>145</v>
      </c>
      <c r="G2003" s="62" t="s">
        <v>684</v>
      </c>
      <c r="H2003" s="56">
        <v>244</v>
      </c>
      <c r="I2003" s="56"/>
      <c r="J2003" s="57">
        <f>SUMIFS(техфайл!$H$7:$H$4325,техфайл!$D$7:$D$4325,F2003,техфайл!$E$7:$E$4325,G2003,техфайл!$F$7:$F$4325,H2003,техфайл!$A$7:$A$4325,A2003)</f>
        <v>0</v>
      </c>
      <c r="K2003" s="57"/>
      <c r="L2003" s="56">
        <v>342</v>
      </c>
      <c r="M2003" s="89">
        <v>2230</v>
      </c>
      <c r="N2003" s="57">
        <f>SUMIFS(техфайл!$H$7:$H$4325,техфайл!$D$7:$D$4325,F2003,техфайл!$E$7:$E$4325,G2003,техфайл!$F$7:$F$4325,H2003,техфайл!$G$7:$G$4325,L2003,техфайл!$A$7:$A$4325,A2003,техфайл!$K$7:$K$4325,M2003)</f>
        <v>0</v>
      </c>
      <c r="O2003" s="43"/>
      <c r="P2003" s="56" t="str">
        <f t="shared" si="209"/>
        <v>906070214000R3040244</v>
      </c>
    </row>
    <row r="2004" spans="1:17" hidden="1" x14ac:dyDescent="0.3">
      <c r="A2004" s="82">
        <v>25710777</v>
      </c>
      <c r="B2004" s="191"/>
      <c r="C2004" s="191"/>
      <c r="D2004" s="191"/>
      <c r="E2004" s="44">
        <v>906</v>
      </c>
      <c r="F2004" s="44" t="s">
        <v>145</v>
      </c>
      <c r="G2004" s="62">
        <v>1400023220</v>
      </c>
      <c r="H2004" s="56">
        <v>244</v>
      </c>
      <c r="I2004" s="56"/>
      <c r="J2004" s="57"/>
      <c r="K2004" s="57"/>
      <c r="L2004" s="56">
        <v>344</v>
      </c>
      <c r="M2004" s="89" t="s">
        <v>136</v>
      </c>
      <c r="N2004" s="57">
        <f>SUMIFS(техфайл!$H$7:$H$4325,техфайл!$D$7:$D$4325,F2004,техфайл!$E$7:$E$4325,G2004,техфайл!$F$7:$F$4325,H2004,техфайл!$G$7:$G$4325,L2004,техфайл!$A$7:$A$4325,A2004,техфайл!$K$7:$K$4325,M2004)</f>
        <v>0</v>
      </c>
      <c r="O2004" s="43"/>
      <c r="P2004" s="56" t="str">
        <f t="shared" si="209"/>
        <v>90607021400023220244</v>
      </c>
    </row>
    <row r="2005" spans="1:17" hidden="1" x14ac:dyDescent="0.3">
      <c r="A2005" s="82">
        <v>25710777</v>
      </c>
      <c r="B2005" s="191"/>
      <c r="C2005" s="191"/>
      <c r="D2005" s="191"/>
      <c r="E2005" s="44">
        <v>906</v>
      </c>
      <c r="F2005" s="44" t="s">
        <v>145</v>
      </c>
      <c r="G2005" s="62">
        <v>1400023220</v>
      </c>
      <c r="H2005" s="56">
        <v>244</v>
      </c>
      <c r="I2005" s="56"/>
      <c r="J2005" s="57"/>
      <c r="K2005" s="57"/>
      <c r="L2005" s="56">
        <v>346</v>
      </c>
      <c r="M2005" s="89" t="s">
        <v>136</v>
      </c>
      <c r="N2005" s="57">
        <f>SUMIFS(техфайл!$H$7:$H$4325,техфайл!$D$7:$D$4325,F2005,техфайл!$E$7:$E$4325,G2005,техфайл!$F$7:$F$4325,H2005,техфайл!$G$7:$G$4325,L2005,техфайл!$A$7:$A$4325,A2005,техфайл!$K$7:$K$4325,M2005)</f>
        <v>0</v>
      </c>
      <c r="O2005" s="43"/>
      <c r="P2005" s="56" t="str">
        <f t="shared" si="209"/>
        <v>90607021400023220244</v>
      </c>
    </row>
    <row r="2006" spans="1:17" hidden="1" x14ac:dyDescent="0.3">
      <c r="A2006" s="82">
        <v>25710777</v>
      </c>
      <c r="B2006" s="191"/>
      <c r="C2006" s="191"/>
      <c r="D2006" s="191"/>
      <c r="E2006" s="44">
        <v>906</v>
      </c>
      <c r="F2006" s="44" t="s">
        <v>145</v>
      </c>
      <c r="G2006" s="62">
        <v>1400023220</v>
      </c>
      <c r="H2006" s="56">
        <v>851</v>
      </c>
      <c r="I2006" s="56"/>
      <c r="J2006" s="57">
        <f>SUMIFS(техфайл!$H$7:$H$4325,техфайл!$D$7:$D$4325,F2006,техфайл!$E$7:$E$4325,G2006,техфайл!$F$7:$F$4325,H2006,техфайл!$A$7:$A$4325,A2006)</f>
        <v>0</v>
      </c>
      <c r="K2006" s="57"/>
      <c r="L2006" s="56">
        <v>291</v>
      </c>
      <c r="M2006" s="89" t="s">
        <v>138</v>
      </c>
      <c r="N2006" s="57">
        <f>SUMIFS(техфайл!$H$7:$H$4325,техфайл!$D$7:$D$4325,F2006,техфайл!$E$7:$E$4325,G2006,техфайл!$F$7:$F$4325,H2006,техфайл!$G$7:$G$4325,L2006,техфайл!$A$7:$A$4325,A2006,техфайл!$K$7:$K$4325,M2006)</f>
        <v>0</v>
      </c>
      <c r="O2006" s="43"/>
      <c r="P2006" s="56" t="str">
        <f t="shared" si="209"/>
        <v>90607021400023220851</v>
      </c>
    </row>
    <row r="2007" spans="1:17" hidden="1" x14ac:dyDescent="0.3">
      <c r="A2007" s="82">
        <v>25710777</v>
      </c>
      <c r="B2007" s="191"/>
      <c r="C2007" s="191"/>
      <c r="D2007" s="191"/>
      <c r="E2007" s="44">
        <v>906</v>
      </c>
      <c r="F2007" s="44" t="s">
        <v>174</v>
      </c>
      <c r="G2007" s="62">
        <v>1400005000</v>
      </c>
      <c r="H2007" s="56">
        <v>112</v>
      </c>
      <c r="I2007" s="56"/>
      <c r="J2007" s="57">
        <f>SUMIFS(техфайл!$H$7:$H$4325,техфайл!$D$7:$D$4325,F2007,техфайл!$E$7:$E$4325,G2007,техфайл!$F$7:$F$4325,H2007,техфайл!$A$7:$A$4325,A2007)</f>
        <v>0</v>
      </c>
      <c r="K2007" s="57"/>
      <c r="L2007" s="56">
        <v>212</v>
      </c>
      <c r="M2007" s="89" t="s">
        <v>175</v>
      </c>
      <c r="N2007" s="57">
        <f>SUMIFS(техфайл!$H$7:$H$4325,техфайл!$D$7:$D$4325,F2007,техфайл!$E$7:$E$4325,G2007,техфайл!$F$7:$F$4325,H2007,техфайл!$G$7:$G$4325,L2007,техфайл!$A$7:$A$4325,A2007,техфайл!$K$7:$K$4325,M2007)</f>
        <v>0</v>
      </c>
      <c r="O2007" s="43"/>
      <c r="P2007" s="56" t="str">
        <f t="shared" si="209"/>
        <v>90607051400005000112</v>
      </c>
    </row>
    <row r="2008" spans="1:17" hidden="1" x14ac:dyDescent="0.3">
      <c r="A2008" s="82">
        <v>25710777</v>
      </c>
      <c r="B2008" s="192"/>
      <c r="C2008" s="192"/>
      <c r="D2008" s="192"/>
      <c r="E2008" s="44">
        <v>906</v>
      </c>
      <c r="F2008" s="44" t="s">
        <v>174</v>
      </c>
      <c r="G2008" s="62">
        <v>1400005000</v>
      </c>
      <c r="H2008" s="56">
        <v>244</v>
      </c>
      <c r="I2008" s="56"/>
      <c r="J2008" s="57">
        <f>SUMIFS(техфайл!$H$7:$H$4325,техфайл!$D$7:$D$4325,F2008,техфайл!$E$7:$E$4325,G2008,техфайл!$F$7:$F$4325,H2008,техфайл!$A$7:$A$4325,A2008)</f>
        <v>0</v>
      </c>
      <c r="K2008" s="57"/>
      <c r="L2008" s="56">
        <v>226</v>
      </c>
      <c r="M2008" s="89" t="s">
        <v>175</v>
      </c>
      <c r="N2008" s="57">
        <f>SUMIFS(техфайл!$H$7:$H$4325,техфайл!$D$7:$D$4325,F2008,техфайл!$E$7:$E$4325,G2008,техфайл!$F$7:$F$4325,H2008,техфайл!$G$7:$G$4325,L2008,техфайл!$A$7:$A$4325,A2008,техфайл!$K$7:$K$4325,M2008)</f>
        <v>0</v>
      </c>
      <c r="O2008" s="43"/>
      <c r="P2008" s="56" t="str">
        <f t="shared" si="209"/>
        <v>90607051400005000244</v>
      </c>
    </row>
    <row r="2009" spans="1:17" s="93" customFormat="1" hidden="1" x14ac:dyDescent="0.3">
      <c r="A2009" s="90" t="s">
        <v>124</v>
      </c>
      <c r="B2009" s="205" t="s">
        <v>123</v>
      </c>
      <c r="C2009" s="206"/>
      <c r="D2009" s="207"/>
      <c r="E2009" s="46">
        <v>906</v>
      </c>
      <c r="F2009" s="46" t="s">
        <v>145</v>
      </c>
      <c r="G2009" s="146">
        <v>1400023220</v>
      </c>
      <c r="H2009" s="47">
        <v>612</v>
      </c>
      <c r="I2009" s="47"/>
      <c r="J2009" s="48">
        <f t="shared" ref="J2009:J2014" si="212">SUMIFS($J$862:$J$2008,$F$862:$F$2008,F2009,$G$862:$G$2008,G2009,$H$862:$H$2008,H2009)</f>
        <v>0</v>
      </c>
      <c r="K2009" s="48"/>
      <c r="L2009" s="91" t="s">
        <v>169</v>
      </c>
      <c r="M2009" s="91" t="s">
        <v>172</v>
      </c>
      <c r="N2009" s="48">
        <f>SUMIFS($N$862:$N$2008,$L$862:$L$2008,L2009,$M$862:$M$2008,M2009)</f>
        <v>0</v>
      </c>
      <c r="O2009" s="45"/>
      <c r="P2009" s="84"/>
      <c r="Q2009" s="92"/>
    </row>
    <row r="2010" spans="1:17" s="93" customFormat="1" x14ac:dyDescent="0.3">
      <c r="A2010" s="90" t="s">
        <v>124</v>
      </c>
      <c r="B2010" s="208"/>
      <c r="C2010" s="209"/>
      <c r="D2010" s="210"/>
      <c r="E2010" s="46">
        <v>906</v>
      </c>
      <c r="F2010" s="46" t="s">
        <v>145</v>
      </c>
      <c r="G2010" s="146" t="s">
        <v>684</v>
      </c>
      <c r="H2010" s="47">
        <v>612</v>
      </c>
      <c r="I2010" s="47"/>
      <c r="J2010" s="48">
        <f t="shared" si="212"/>
        <v>3969360</v>
      </c>
      <c r="K2010" s="48"/>
      <c r="L2010" s="91" t="s">
        <v>171</v>
      </c>
      <c r="M2010" s="91" t="s">
        <v>173</v>
      </c>
      <c r="N2010" s="48">
        <f>SUMIFS($N$862:$N$2008,$L$862:$L$2008,L2010,$M$862:$M$2008,M2010)</f>
        <v>0</v>
      </c>
      <c r="O2010" s="45"/>
      <c r="P2010" s="84"/>
      <c r="Q2010" s="92"/>
    </row>
    <row r="2011" spans="1:17" s="93" customFormat="1" hidden="1" x14ac:dyDescent="0.3">
      <c r="A2011" s="90" t="s">
        <v>124</v>
      </c>
      <c r="B2011" s="208"/>
      <c r="C2011" s="209"/>
      <c r="D2011" s="210"/>
      <c r="E2011" s="46">
        <v>906</v>
      </c>
      <c r="F2011" s="46" t="s">
        <v>145</v>
      </c>
      <c r="G2011" s="146" t="s">
        <v>683</v>
      </c>
      <c r="H2011" s="47">
        <v>612</v>
      </c>
      <c r="I2011" s="47"/>
      <c r="J2011" s="48">
        <f t="shared" si="212"/>
        <v>0</v>
      </c>
      <c r="K2011" s="48"/>
      <c r="L2011" s="91" t="s">
        <v>169</v>
      </c>
      <c r="M2011" s="91" t="s">
        <v>172</v>
      </c>
      <c r="N2011" s="48">
        <v>0</v>
      </c>
      <c r="O2011" s="45"/>
      <c r="P2011" s="84"/>
      <c r="Q2011" s="92"/>
    </row>
    <row r="2012" spans="1:17" s="93" customFormat="1" hidden="1" x14ac:dyDescent="0.3">
      <c r="A2012" s="90" t="s">
        <v>124</v>
      </c>
      <c r="B2012" s="208"/>
      <c r="C2012" s="209"/>
      <c r="D2012" s="210"/>
      <c r="E2012" s="46">
        <v>906</v>
      </c>
      <c r="F2012" s="46" t="s">
        <v>145</v>
      </c>
      <c r="G2012" s="146" t="s">
        <v>683</v>
      </c>
      <c r="H2012" s="47" t="s">
        <v>170</v>
      </c>
      <c r="I2012" s="47"/>
      <c r="J2012" s="48">
        <f t="shared" si="212"/>
        <v>0</v>
      </c>
      <c r="K2012" s="48"/>
      <c r="L2012" s="91" t="s">
        <v>171</v>
      </c>
      <c r="M2012" s="91" t="s">
        <v>173</v>
      </c>
      <c r="N2012" s="48">
        <v>0</v>
      </c>
      <c r="O2012" s="45"/>
      <c r="P2012" s="84"/>
      <c r="Q2012" s="92"/>
    </row>
    <row r="2013" spans="1:17" s="93" customFormat="1" hidden="1" x14ac:dyDescent="0.3">
      <c r="A2013" s="90" t="s">
        <v>124</v>
      </c>
      <c r="B2013" s="208"/>
      <c r="C2013" s="209"/>
      <c r="D2013" s="210"/>
      <c r="E2013" s="46">
        <v>906</v>
      </c>
      <c r="F2013" s="46" t="s">
        <v>145</v>
      </c>
      <c r="G2013" s="146" t="s">
        <v>685</v>
      </c>
      <c r="H2013" s="47">
        <v>612</v>
      </c>
      <c r="I2013" s="47"/>
      <c r="J2013" s="48">
        <f t="shared" si="212"/>
        <v>0</v>
      </c>
      <c r="K2013" s="48"/>
      <c r="L2013" s="47">
        <v>221</v>
      </c>
      <c r="M2013" s="91" t="s">
        <v>131</v>
      </c>
      <c r="N2013" s="48">
        <f t="shared" ref="N2013:N2023" si="213">SUMIFS($N$862:$N$2008,$L$862:$L$2008,L2013,$M$862:$M$2008,M2013)</f>
        <v>0</v>
      </c>
      <c r="O2013" s="45"/>
      <c r="P2013" s="84"/>
      <c r="Q2013" s="92"/>
    </row>
    <row r="2014" spans="1:17" s="92" customFormat="1" hidden="1" x14ac:dyDescent="0.3">
      <c r="A2014" s="90" t="s">
        <v>124</v>
      </c>
      <c r="B2014" s="208"/>
      <c r="C2014" s="209"/>
      <c r="D2014" s="210"/>
      <c r="E2014" s="46">
        <v>906</v>
      </c>
      <c r="F2014" s="46" t="s">
        <v>145</v>
      </c>
      <c r="G2014" s="146" t="s">
        <v>685</v>
      </c>
      <c r="H2014" s="47" t="s">
        <v>170</v>
      </c>
      <c r="I2014" s="47"/>
      <c r="J2014" s="48">
        <f t="shared" si="212"/>
        <v>0</v>
      </c>
      <c r="K2014" s="48"/>
      <c r="L2014" s="47">
        <v>223</v>
      </c>
      <c r="M2014" s="91" t="s">
        <v>132</v>
      </c>
      <c r="N2014" s="48">
        <f t="shared" si="213"/>
        <v>0</v>
      </c>
      <c r="O2014" s="45"/>
      <c r="P2014" s="84"/>
    </row>
    <row r="2015" spans="1:17" s="92" customFormat="1" hidden="1" x14ac:dyDescent="0.3">
      <c r="A2015" s="90" t="s">
        <v>124</v>
      </c>
      <c r="B2015" s="208"/>
      <c r="C2015" s="209"/>
      <c r="D2015" s="210"/>
      <c r="E2015" s="46">
        <v>906</v>
      </c>
      <c r="F2015" s="46" t="s">
        <v>145</v>
      </c>
      <c r="G2015" s="146">
        <v>1400023220</v>
      </c>
      <c r="H2015" s="47">
        <v>244</v>
      </c>
      <c r="I2015" s="47"/>
      <c r="J2015" s="48"/>
      <c r="K2015" s="48"/>
      <c r="L2015" s="47">
        <v>223</v>
      </c>
      <c r="M2015" s="91" t="s">
        <v>133</v>
      </c>
      <c r="N2015" s="48">
        <f t="shared" si="213"/>
        <v>0</v>
      </c>
      <c r="O2015" s="45"/>
      <c r="P2015" s="84"/>
    </row>
    <row r="2016" spans="1:17" s="92" customFormat="1" hidden="1" x14ac:dyDescent="0.3">
      <c r="A2016" s="90" t="s">
        <v>124</v>
      </c>
      <c r="B2016" s="208"/>
      <c r="C2016" s="209"/>
      <c r="D2016" s="210"/>
      <c r="E2016" s="46">
        <v>906</v>
      </c>
      <c r="F2016" s="46" t="s">
        <v>145</v>
      </c>
      <c r="G2016" s="146">
        <v>1400023220</v>
      </c>
      <c r="H2016" s="47">
        <v>247</v>
      </c>
      <c r="I2016" s="47"/>
      <c r="J2016" s="48"/>
      <c r="K2016" s="48"/>
      <c r="L2016" s="47">
        <v>223</v>
      </c>
      <c r="M2016" s="91" t="s">
        <v>134</v>
      </c>
      <c r="N2016" s="48">
        <f t="shared" si="213"/>
        <v>0</v>
      </c>
      <c r="O2016" s="45"/>
      <c r="P2016" s="84"/>
    </row>
    <row r="2017" spans="1:17" s="92" customFormat="1" hidden="1" x14ac:dyDescent="0.3">
      <c r="A2017" s="90" t="s">
        <v>124</v>
      </c>
      <c r="B2017" s="208"/>
      <c r="C2017" s="209"/>
      <c r="D2017" s="210"/>
      <c r="E2017" s="46">
        <v>906</v>
      </c>
      <c r="F2017" s="46" t="s">
        <v>145</v>
      </c>
      <c r="G2017" s="146">
        <v>1400023220</v>
      </c>
      <c r="H2017" s="47">
        <v>244</v>
      </c>
      <c r="I2017" s="47"/>
      <c r="J2017" s="48"/>
      <c r="K2017" s="48"/>
      <c r="L2017" s="47">
        <v>223</v>
      </c>
      <c r="M2017" s="91" t="s">
        <v>131</v>
      </c>
      <c r="N2017" s="48">
        <f t="shared" si="213"/>
        <v>0</v>
      </c>
      <c r="O2017" s="45"/>
      <c r="P2017" s="84"/>
    </row>
    <row r="2018" spans="1:17" s="92" customFormat="1" hidden="1" x14ac:dyDescent="0.3">
      <c r="A2018" s="90" t="s">
        <v>124</v>
      </c>
      <c r="B2018" s="208"/>
      <c r="C2018" s="209"/>
      <c r="D2018" s="210"/>
      <c r="E2018" s="46">
        <v>906</v>
      </c>
      <c r="F2018" s="46" t="s">
        <v>145</v>
      </c>
      <c r="G2018" s="146">
        <v>1400023220</v>
      </c>
      <c r="H2018" s="47">
        <v>244</v>
      </c>
      <c r="I2018" s="47"/>
      <c r="J2018" s="48"/>
      <c r="K2018" s="48"/>
      <c r="L2018" s="47">
        <v>225</v>
      </c>
      <c r="M2018" s="91" t="s">
        <v>131</v>
      </c>
      <c r="N2018" s="48">
        <f t="shared" si="213"/>
        <v>0</v>
      </c>
      <c r="O2018" s="45"/>
      <c r="P2018" s="84"/>
    </row>
    <row r="2019" spans="1:17" s="92" customFormat="1" hidden="1" x14ac:dyDescent="0.3">
      <c r="A2019" s="90" t="s">
        <v>124</v>
      </c>
      <c r="B2019" s="208"/>
      <c r="C2019" s="209"/>
      <c r="D2019" s="210"/>
      <c r="E2019" s="46">
        <v>906</v>
      </c>
      <c r="F2019" s="46" t="s">
        <v>145</v>
      </c>
      <c r="G2019" s="146">
        <v>1400023220</v>
      </c>
      <c r="H2019" s="47">
        <v>244</v>
      </c>
      <c r="I2019" s="47"/>
      <c r="J2019" s="48"/>
      <c r="K2019" s="48"/>
      <c r="L2019" s="47">
        <v>226</v>
      </c>
      <c r="M2019" s="91" t="s">
        <v>137</v>
      </c>
      <c r="N2019" s="48">
        <f t="shared" si="213"/>
        <v>0</v>
      </c>
      <c r="O2019" s="45"/>
      <c r="P2019" s="84"/>
    </row>
    <row r="2020" spans="1:17" s="92" customFormat="1" hidden="1" x14ac:dyDescent="0.3">
      <c r="A2020" s="90" t="s">
        <v>124</v>
      </c>
      <c r="B2020" s="208"/>
      <c r="C2020" s="209"/>
      <c r="D2020" s="210"/>
      <c r="E2020" s="46">
        <v>906</v>
      </c>
      <c r="F2020" s="46" t="s">
        <v>145</v>
      </c>
      <c r="G2020" s="146">
        <v>1400023220</v>
      </c>
      <c r="H2020" s="47">
        <v>244</v>
      </c>
      <c r="I2020" s="47"/>
      <c r="J2020" s="48"/>
      <c r="K2020" s="48"/>
      <c r="L2020" s="47">
        <v>226</v>
      </c>
      <c r="M2020" s="91" t="s">
        <v>131</v>
      </c>
      <c r="N2020" s="48">
        <f t="shared" si="213"/>
        <v>0</v>
      </c>
      <c r="O2020" s="45"/>
      <c r="P2020" s="84"/>
    </row>
    <row r="2021" spans="1:17" s="92" customFormat="1" hidden="1" x14ac:dyDescent="0.3">
      <c r="A2021" s="90" t="s">
        <v>124</v>
      </c>
      <c r="B2021" s="208"/>
      <c r="C2021" s="209"/>
      <c r="D2021" s="210"/>
      <c r="E2021" s="46">
        <v>906</v>
      </c>
      <c r="F2021" s="46" t="s">
        <v>145</v>
      </c>
      <c r="G2021" s="146">
        <v>1400023220</v>
      </c>
      <c r="H2021" s="47">
        <v>244</v>
      </c>
      <c r="I2021" s="47"/>
      <c r="J2021" s="48"/>
      <c r="K2021" s="48"/>
      <c r="L2021" s="47">
        <v>227</v>
      </c>
      <c r="M2021" s="91" t="s">
        <v>131</v>
      </c>
      <c r="N2021" s="48">
        <f t="shared" si="213"/>
        <v>0</v>
      </c>
      <c r="O2021" s="45"/>
      <c r="P2021" s="84"/>
    </row>
    <row r="2022" spans="1:17" s="92" customFormat="1" hidden="1" x14ac:dyDescent="0.3">
      <c r="A2022" s="90" t="s">
        <v>124</v>
      </c>
      <c r="B2022" s="208"/>
      <c r="C2022" s="209"/>
      <c r="D2022" s="210"/>
      <c r="E2022" s="46">
        <v>906</v>
      </c>
      <c r="F2022" s="46" t="s">
        <v>145</v>
      </c>
      <c r="G2022" s="146">
        <v>1400023220</v>
      </c>
      <c r="H2022" s="47">
        <v>244</v>
      </c>
      <c r="I2022" s="47"/>
      <c r="J2022" s="48"/>
      <c r="K2022" s="48"/>
      <c r="L2022" s="47">
        <v>310</v>
      </c>
      <c r="M2022" s="91" t="s">
        <v>136</v>
      </c>
      <c r="N2022" s="48">
        <f t="shared" si="213"/>
        <v>0</v>
      </c>
      <c r="O2022" s="45"/>
      <c r="P2022" s="84"/>
    </row>
    <row r="2023" spans="1:17" s="92" customFormat="1" hidden="1" x14ac:dyDescent="0.3">
      <c r="A2023" s="90" t="s">
        <v>124</v>
      </c>
      <c r="B2023" s="208"/>
      <c r="C2023" s="209"/>
      <c r="D2023" s="210"/>
      <c r="E2023" s="46">
        <v>906</v>
      </c>
      <c r="F2023" s="46" t="s">
        <v>145</v>
      </c>
      <c r="G2023" s="146">
        <v>1400023220</v>
      </c>
      <c r="H2023" s="47">
        <v>244</v>
      </c>
      <c r="I2023" s="47"/>
      <c r="J2023" s="48"/>
      <c r="K2023" s="48"/>
      <c r="L2023" s="47">
        <v>342</v>
      </c>
      <c r="M2023" s="91" t="s">
        <v>137</v>
      </c>
      <c r="N2023" s="48">
        <f t="shared" si="213"/>
        <v>92380</v>
      </c>
      <c r="O2023" s="45"/>
      <c r="P2023" s="84"/>
    </row>
    <row r="2024" spans="1:17" s="92" customFormat="1" hidden="1" x14ac:dyDescent="0.3">
      <c r="A2024" s="90" t="s">
        <v>124</v>
      </c>
      <c r="B2024" s="208"/>
      <c r="C2024" s="209"/>
      <c r="D2024" s="210"/>
      <c r="E2024" s="46">
        <v>906</v>
      </c>
      <c r="F2024" s="46" t="s">
        <v>145</v>
      </c>
      <c r="G2024" s="146" t="s">
        <v>684</v>
      </c>
      <c r="H2024" s="47">
        <v>244</v>
      </c>
      <c r="I2024" s="47"/>
      <c r="J2024" s="48">
        <f>SUMIFS($J$862:$J$2008,$F$862:$F$2008,F2024,$G$862:$G$2008,G2024,$H$862:$H$2008,H2024)</f>
        <v>0</v>
      </c>
      <c r="K2024" s="48"/>
      <c r="L2024" s="47">
        <v>342</v>
      </c>
      <c r="M2024" s="91" t="s">
        <v>137</v>
      </c>
      <c r="N2024" s="48">
        <v>0</v>
      </c>
      <c r="O2024" s="45"/>
      <c r="P2024" s="84"/>
    </row>
    <row r="2025" spans="1:17" s="92" customFormat="1" hidden="1" x14ac:dyDescent="0.3">
      <c r="A2025" s="90" t="s">
        <v>124</v>
      </c>
      <c r="B2025" s="208"/>
      <c r="C2025" s="209"/>
      <c r="D2025" s="210"/>
      <c r="E2025" s="46">
        <v>906</v>
      </c>
      <c r="F2025" s="46" t="s">
        <v>145</v>
      </c>
      <c r="G2025" s="146">
        <v>1400023220</v>
      </c>
      <c r="H2025" s="47">
        <v>244</v>
      </c>
      <c r="I2025" s="47"/>
      <c r="J2025" s="48"/>
      <c r="K2025" s="48"/>
      <c r="L2025" s="47">
        <v>343</v>
      </c>
      <c r="M2025" s="91" t="s">
        <v>136</v>
      </c>
      <c r="N2025" s="48">
        <f>SUMIFS($N$862:$N$2008,$L$862:$L$2008,L2025,$M$862:$M$2008,M2025)</f>
        <v>0</v>
      </c>
      <c r="O2025" s="45"/>
      <c r="P2025" s="84"/>
    </row>
    <row r="2026" spans="1:17" s="92" customFormat="1" hidden="1" x14ac:dyDescent="0.3">
      <c r="A2026" s="90" t="s">
        <v>124</v>
      </c>
      <c r="B2026" s="208"/>
      <c r="C2026" s="209"/>
      <c r="D2026" s="210"/>
      <c r="E2026" s="46">
        <v>906</v>
      </c>
      <c r="F2026" s="46" t="s">
        <v>145</v>
      </c>
      <c r="G2026" s="146">
        <v>1400023220</v>
      </c>
      <c r="H2026" s="47">
        <v>244</v>
      </c>
      <c r="I2026" s="47"/>
      <c r="J2026" s="48"/>
      <c r="K2026" s="48"/>
      <c r="L2026" s="47">
        <v>344</v>
      </c>
      <c r="M2026" s="91" t="s">
        <v>136</v>
      </c>
      <c r="N2026" s="48">
        <f>SUMIFS($N$862:$N$2008,$L$862:$L$2008,L2026,$M$862:$M$2008,M2026)</f>
        <v>0</v>
      </c>
      <c r="O2026" s="45"/>
      <c r="P2026" s="84"/>
    </row>
    <row r="2027" spans="1:17" s="92" customFormat="1" hidden="1" x14ac:dyDescent="0.3">
      <c r="A2027" s="90" t="s">
        <v>124</v>
      </c>
      <c r="B2027" s="208"/>
      <c r="C2027" s="209"/>
      <c r="D2027" s="210"/>
      <c r="E2027" s="46">
        <v>906</v>
      </c>
      <c r="F2027" s="46" t="s">
        <v>145</v>
      </c>
      <c r="G2027" s="146">
        <v>1400023220</v>
      </c>
      <c r="H2027" s="47">
        <v>244</v>
      </c>
      <c r="I2027" s="47"/>
      <c r="J2027" s="48"/>
      <c r="K2027" s="48"/>
      <c r="L2027" s="47">
        <v>346</v>
      </c>
      <c r="M2027" s="91" t="s">
        <v>136</v>
      </c>
      <c r="N2027" s="48">
        <f>SUMIFS($N$862:$N$2008,$L$862:$L$2008,L2027,$M$862:$M$2008,M2027)</f>
        <v>0</v>
      </c>
      <c r="O2027" s="45"/>
      <c r="P2027" s="84"/>
    </row>
    <row r="2028" spans="1:17" s="92" customFormat="1" hidden="1" x14ac:dyDescent="0.3">
      <c r="A2028" s="90" t="s">
        <v>124</v>
      </c>
      <c r="B2028" s="208"/>
      <c r="C2028" s="209"/>
      <c r="D2028" s="210"/>
      <c r="E2028" s="46">
        <v>906</v>
      </c>
      <c r="F2028" s="46" t="s">
        <v>145</v>
      </c>
      <c r="G2028" s="146">
        <v>1400023220</v>
      </c>
      <c r="H2028" s="47">
        <v>851</v>
      </c>
      <c r="I2028" s="47"/>
      <c r="J2028" s="48">
        <f>SUMIFS($J$862:$J$2008,$F$862:$F$2008,F2028,$G$862:$G$2008,G2028,$H$862:$H$2008,H2028)</f>
        <v>0</v>
      </c>
      <c r="K2028" s="48"/>
      <c r="L2028" s="47">
        <v>291</v>
      </c>
      <c r="M2028" s="91" t="s">
        <v>138</v>
      </c>
      <c r="N2028" s="48">
        <f>SUMIFS($N$862:$N$2008,$L$862:$L$2008,L2028,$M$862:$M$2008,M2028)</f>
        <v>0</v>
      </c>
      <c r="O2028" s="45"/>
      <c r="P2028" s="84"/>
    </row>
    <row r="2029" spans="1:17" s="92" customFormat="1" hidden="1" x14ac:dyDescent="0.3">
      <c r="A2029" s="90" t="s">
        <v>124</v>
      </c>
      <c r="B2029" s="208"/>
      <c r="C2029" s="209"/>
      <c r="D2029" s="210"/>
      <c r="E2029" s="46">
        <v>906</v>
      </c>
      <c r="F2029" s="46" t="s">
        <v>145</v>
      </c>
      <c r="G2029" s="58">
        <v>1400023220</v>
      </c>
      <c r="H2029" s="47">
        <v>852</v>
      </c>
      <c r="I2029" s="47"/>
      <c r="J2029" s="48">
        <f>SUMIFS($J$862:$J$2008,$F$862:$F$2008,F2029,$G$862:$G$2008,G2029,$H$862:$H$2008,H2029)</f>
        <v>0</v>
      </c>
      <c r="K2029" s="48"/>
      <c r="L2029" s="47">
        <v>291</v>
      </c>
      <c r="M2029" s="91" t="s">
        <v>138</v>
      </c>
      <c r="N2029" s="48">
        <v>0</v>
      </c>
      <c r="O2029" s="45"/>
      <c r="P2029" s="84"/>
    </row>
    <row r="2030" spans="1:17" s="92" customFormat="1" hidden="1" x14ac:dyDescent="0.3">
      <c r="A2030" s="90" t="s">
        <v>124</v>
      </c>
      <c r="B2030" s="208"/>
      <c r="C2030" s="209"/>
      <c r="D2030" s="210"/>
      <c r="E2030" s="46">
        <v>906</v>
      </c>
      <c r="F2030" s="46" t="s">
        <v>174</v>
      </c>
      <c r="G2030" s="58">
        <v>1400005000</v>
      </c>
      <c r="H2030" s="47">
        <v>112</v>
      </c>
      <c r="I2030" s="47"/>
      <c r="J2030" s="48">
        <f>SUMIFS($J$862:$J$2008,$F$862:$F$2008,F2030,$G$862:$G$2008,G2030,$H$862:$H$2008,H2030)</f>
        <v>0</v>
      </c>
      <c r="K2030" s="48"/>
      <c r="L2030" s="47">
        <v>212</v>
      </c>
      <c r="M2030" s="91" t="s">
        <v>175</v>
      </c>
      <c r="N2030" s="48">
        <f>SUMIFS($N$862:$N$2008,$L$862:$L$2008,L2030,$M$862:$M$2008,M2030)</f>
        <v>0</v>
      </c>
      <c r="O2030" s="45"/>
      <c r="P2030" s="84"/>
    </row>
    <row r="2031" spans="1:17" s="92" customFormat="1" hidden="1" x14ac:dyDescent="0.3">
      <c r="A2031" s="90" t="s">
        <v>124</v>
      </c>
      <c r="B2031" s="211"/>
      <c r="C2031" s="212"/>
      <c r="D2031" s="213"/>
      <c r="E2031" s="46">
        <v>906</v>
      </c>
      <c r="F2031" s="46" t="s">
        <v>174</v>
      </c>
      <c r="G2031" s="58">
        <v>1400005000</v>
      </c>
      <c r="H2031" s="47">
        <v>244</v>
      </c>
      <c r="I2031" s="47"/>
      <c r="J2031" s="48">
        <f>SUMIFS($J$862:$J$2008,$F$862:$F$2008,F2031,$G$862:$G$2008,G2031,$H$862:$H$2008,H2031)</f>
        <v>0</v>
      </c>
      <c r="K2031" s="48"/>
      <c r="L2031" s="47">
        <v>226</v>
      </c>
      <c r="M2031" s="91" t="s">
        <v>175</v>
      </c>
      <c r="N2031" s="48">
        <f>SUMIFS($N$862:$N$2008,$L$862:$L$2008,L2031,$M$862:$M$2008,M2031)</f>
        <v>0</v>
      </c>
      <c r="O2031" s="45"/>
      <c r="P2031" s="84"/>
    </row>
    <row r="2032" spans="1:17" s="93" customFormat="1" x14ac:dyDescent="0.3">
      <c r="A2032" s="90" t="s">
        <v>140</v>
      </c>
      <c r="B2032" s="199" t="s">
        <v>139</v>
      </c>
      <c r="C2032" s="200"/>
      <c r="D2032" s="201"/>
      <c r="E2032" s="59">
        <v>906</v>
      </c>
      <c r="F2032" s="59" t="s">
        <v>145</v>
      </c>
      <c r="G2032" s="60">
        <v>1400023220</v>
      </c>
      <c r="H2032" s="59"/>
      <c r="I2032" s="59"/>
      <c r="J2032" s="94">
        <f>SUM(J2009:J2031)</f>
        <v>3969360</v>
      </c>
      <c r="K2032" s="94">
        <f>SUM(K862:K2031)</f>
        <v>3969360</v>
      </c>
      <c r="L2032" s="59"/>
      <c r="M2032" s="95"/>
      <c r="N2032" s="94">
        <f>SUM(N2009:N2031)</f>
        <v>92380</v>
      </c>
      <c r="O2032" s="61"/>
      <c r="P2032" s="84"/>
      <c r="Q2032" s="92"/>
    </row>
    <row r="2033" spans="1:20" ht="18.75" customHeight="1" x14ac:dyDescent="0.3">
      <c r="A2033" s="82">
        <v>25710760</v>
      </c>
      <c r="B2033" s="190" t="s">
        <v>682</v>
      </c>
      <c r="C2033" s="190">
        <v>701</v>
      </c>
      <c r="D2033" s="190" t="str">
        <f>VLOOKUP($A2033, Учреждения!$B$4:$F$292, 3, FALSE)</f>
        <v>ГБОУ "ШИДО Г.О. ГОРЛОВКА"</v>
      </c>
      <c r="E2033" s="81" t="s">
        <v>140</v>
      </c>
      <c r="F2033" s="81" t="s">
        <v>140</v>
      </c>
      <c r="G2033" s="81" t="s">
        <v>140</v>
      </c>
      <c r="H2033" s="81" t="s">
        <v>140</v>
      </c>
      <c r="I2033" s="81" t="s">
        <v>140</v>
      </c>
      <c r="J2033" s="81" t="s">
        <v>140</v>
      </c>
      <c r="K2033" s="80">
        <f>SUM(J2034:J2055)</f>
        <v>53640</v>
      </c>
      <c r="L2033" s="56"/>
      <c r="M2033" s="89"/>
      <c r="N2033" s="57"/>
      <c r="O2033" s="43"/>
    </row>
    <row r="2034" spans="1:20" ht="18.75" hidden="1" customHeight="1" x14ac:dyDescent="0.3">
      <c r="A2034" s="82">
        <v>25710760</v>
      </c>
      <c r="B2034" s="191"/>
      <c r="C2034" s="191"/>
      <c r="D2034" s="191"/>
      <c r="E2034" s="44">
        <v>906</v>
      </c>
      <c r="F2034" s="44" t="s">
        <v>145</v>
      </c>
      <c r="G2034" s="62">
        <v>1400023220</v>
      </c>
      <c r="H2034" s="56">
        <v>612</v>
      </c>
      <c r="I2034" s="56"/>
      <c r="J2034" s="57">
        <f>SUMIFS(техфайл!$H$7:$H$4325,техфайл!$D$7:$D$4325,F2034,техфайл!$E$7:$E$4325,G2034,техфайл!$F$7:$F$4325,H2034,техфайл!$A$7:$A$4325,A2034)</f>
        <v>0</v>
      </c>
      <c r="K2034" s="57"/>
      <c r="L2034" s="56">
        <v>211</v>
      </c>
      <c r="M2034" s="89" t="s">
        <v>172</v>
      </c>
      <c r="N2034" s="57">
        <f>SUMIFS(техфайл!$H$7:$H$4325,техфайл!$D$7:$D$4325,F2034,техфайл!$E$7:$E$4325,G2034,техфайл!$F$7:$F$4325,H2034,техфайл!$G$7:$G$4325,L2034,техфайл!$A$7:$A$4325,A2034,техфайл!$K$7:$K$4325,M2034)+SUMIFS(техфайл!$H$7:$H$4325,техфайл!$D$7:$D$4325,F2034,техфайл!$E$7:$E$4325,G2034,техфайл!$F$7:$F$4325,H2034,техфайл!$G$7:$G$4325,266,техфайл!$A$7:$A$4325,A2034,техфайл!$K$7:$K$4325,M2034)</f>
        <v>0</v>
      </c>
      <c r="O2034" s="43"/>
      <c r="P2034" s="56" t="str">
        <f t="shared" ref="P2034:P2055" si="214">E2034&amp;F2034&amp;SUBSTITUTE(G2034," ","")&amp;H2034</f>
        <v>90607021400023220612</v>
      </c>
    </row>
    <row r="2035" spans="1:20" x14ac:dyDescent="0.3">
      <c r="A2035" s="82">
        <v>25710760</v>
      </c>
      <c r="B2035" s="191"/>
      <c r="C2035" s="191"/>
      <c r="D2035" s="191"/>
      <c r="E2035" s="44">
        <v>906</v>
      </c>
      <c r="F2035" s="44" t="s">
        <v>145</v>
      </c>
      <c r="G2035" s="62" t="s">
        <v>684</v>
      </c>
      <c r="H2035" s="56">
        <v>612</v>
      </c>
      <c r="I2035" s="56"/>
      <c r="J2035" s="57">
        <f>SUMIFS(техфайл!$H$7:$H$4325,техфайл!$D$7:$D$4325,F2035,техфайл!$E$7:$E$4325,G2035,техфайл!$F$7:$F$4325,H2035,техфайл!$A$7:$A$4325,A2035)</f>
        <v>53640</v>
      </c>
      <c r="K2035" s="57"/>
      <c r="L2035" s="56">
        <v>213</v>
      </c>
      <c r="M2035" s="89" t="s">
        <v>173</v>
      </c>
      <c r="N2035" s="57">
        <f>SUMIFS(техфайл!$H$7:$H$4325,техфайл!$D$7:$D$4325,F2035,техфайл!$E$7:$E$4325,G2035,техфайл!$F$7:$F$4325,H2035,техфайл!$G$7:$G$4325,L2035,техфайл!$A$7:$A$4325,A2035,техфайл!$K$7:$K$4325,M2035)</f>
        <v>0</v>
      </c>
      <c r="O2035" s="43"/>
      <c r="P2035" s="56" t="str">
        <f t="shared" si="214"/>
        <v>906070214000R3040612</v>
      </c>
      <c r="T2035" s="163"/>
    </row>
    <row r="2036" spans="1:20" ht="18.75" hidden="1" customHeight="1" x14ac:dyDescent="0.3">
      <c r="A2036" s="82">
        <v>25710760</v>
      </c>
      <c r="B2036" s="191"/>
      <c r="C2036" s="191"/>
      <c r="D2036" s="191"/>
      <c r="E2036" s="44">
        <v>906</v>
      </c>
      <c r="F2036" s="44" t="s">
        <v>145</v>
      </c>
      <c r="G2036" s="62" t="s">
        <v>683</v>
      </c>
      <c r="H2036" s="56">
        <v>612</v>
      </c>
      <c r="I2036" s="56"/>
      <c r="J2036" s="57">
        <f>SUMIFS(техфайл!$H$7:$H$4325,техфайл!$D$7:$D$4325,F2036,техфайл!$E$7:$E$4325,G2036,техфайл!$F$7:$F$4325,H2036,техфайл!$A$7:$A$4325,A2036)</f>
        <v>0</v>
      </c>
      <c r="K2036" s="57"/>
      <c r="L2036" s="56">
        <v>211</v>
      </c>
      <c r="M2036" s="89" t="s">
        <v>172</v>
      </c>
      <c r="N2036" s="57">
        <f>SUMIFS(техфайл!$H$7:$H$4325,техфайл!$D$7:$D$4325,F2036,техфайл!$E$7:$E$4325,G2036,техфайл!$F$7:$F$4325,H2036,техфайл!$G$7:$G$4325,L2036,техфайл!$A$7:$A$4325,A2036,техфайл!$K$7:$K$4325,M2036)+SUMIFS(техфайл!$H$7:$H$4325,техфайл!$D$7:$D$4325,F2036,техфайл!$E$7:$E$4325,G2036,техфайл!$F$7:$F$4325,H2036,техфайл!$G$7:$G$4325,266,техфайл!$A$7:$A$4325,A2036,техфайл!$K$7:$K$4325,M2036)</f>
        <v>0</v>
      </c>
      <c r="O2036" s="43"/>
      <c r="P2036" s="56" t="str">
        <f t="shared" ref="P2036:P2037" si="215">E2036&amp;F2036&amp;SUBSTITUTE(G2036," ","")&amp;H2036</f>
        <v>906070214000R3030612</v>
      </c>
    </row>
    <row r="2037" spans="1:20" hidden="1" x14ac:dyDescent="0.3">
      <c r="A2037" s="82">
        <v>25710760</v>
      </c>
      <c r="B2037" s="191"/>
      <c r="C2037" s="191"/>
      <c r="D2037" s="191"/>
      <c r="E2037" s="44">
        <v>906</v>
      </c>
      <c r="F2037" s="44" t="s">
        <v>145</v>
      </c>
      <c r="G2037" s="62" t="s">
        <v>683</v>
      </c>
      <c r="H2037" s="56">
        <v>612</v>
      </c>
      <c r="I2037" s="56"/>
      <c r="J2037" s="57">
        <f>SUMIFS(техфайл!$H$7:$H$4325,техфайл!$D$7:$D$4325,F2037,техфайл!$E$7:$E$4325,G2037,техфайл!$F$7:$F$4325,H2037,техфайл!$A$7:$A$4325,A2037)</f>
        <v>0</v>
      </c>
      <c r="K2037" s="57"/>
      <c r="L2037" s="56">
        <v>213</v>
      </c>
      <c r="M2037" s="89" t="s">
        <v>173</v>
      </c>
      <c r="N2037" s="57">
        <f>SUMIFS(техфайл!$H$7:$H$4325,техфайл!$D$7:$D$4325,F2037,техфайл!$E$7:$E$4325,G2037,техфайл!$F$7:$F$4325,H2037,техфайл!$G$7:$G$4325,L2037,техфайл!$A$7:$A$4325,A2037,техфайл!$K$7:$K$4325,M2037)</f>
        <v>0</v>
      </c>
      <c r="O2037" s="43"/>
      <c r="P2037" s="56" t="str">
        <f t="shared" si="215"/>
        <v>906070214000R3030612</v>
      </c>
    </row>
    <row r="2038" spans="1:20" hidden="1" x14ac:dyDescent="0.3">
      <c r="A2038" s="82">
        <v>25710760</v>
      </c>
      <c r="B2038" s="191"/>
      <c r="C2038" s="191"/>
      <c r="D2038" s="191"/>
      <c r="E2038" s="44">
        <v>906</v>
      </c>
      <c r="F2038" s="44" t="s">
        <v>145</v>
      </c>
      <c r="G2038" s="62" t="s">
        <v>685</v>
      </c>
      <c r="H2038" s="56">
        <v>612</v>
      </c>
      <c r="I2038" s="56"/>
      <c r="J2038" s="57">
        <f>SUMIFS(техфайл!$H$7:$H$4325,техфайл!$D$7:$D$4325,F2038,техфайл!$E$7:$E$4325,G2038,техфайл!$F$7:$F$4325,H2038,техфайл!$A$7:$A$4325,A2038)</f>
        <v>0</v>
      </c>
      <c r="K2038" s="57"/>
      <c r="L2038" s="56">
        <v>221</v>
      </c>
      <c r="M2038" s="89" t="s">
        <v>131</v>
      </c>
      <c r="N2038" s="57">
        <f>SUMIFS(техфайл!$H$7:$H$4325,техфайл!$D$7:$D$4325,F2038,техфайл!$E$7:$E$4325,G2038,техфайл!$F$7:$F$4325,H2038,техфайл!$G$7:$G$4325,L2038,техфайл!$A$7:$A$4325,A2038,техфайл!$K$7:$K$4325,M2038)</f>
        <v>0</v>
      </c>
      <c r="O2038" s="43"/>
      <c r="P2038" s="56" t="str">
        <f t="shared" si="214"/>
        <v>906070214000R0500612</v>
      </c>
    </row>
    <row r="2039" spans="1:20" hidden="1" x14ac:dyDescent="0.3">
      <c r="A2039" s="82">
        <v>25710760</v>
      </c>
      <c r="B2039" s="191"/>
      <c r="C2039" s="191"/>
      <c r="D2039" s="191"/>
      <c r="E2039" s="44">
        <v>906</v>
      </c>
      <c r="F2039" s="44" t="s">
        <v>145</v>
      </c>
      <c r="G2039" s="62" t="s">
        <v>685</v>
      </c>
      <c r="H2039" s="56">
        <v>612</v>
      </c>
      <c r="I2039" s="56"/>
      <c r="J2039" s="57">
        <f>SUMIFS(техфайл!$H$7:$H$4325,техфайл!$D$7:$D$4325,F2039,техфайл!$E$7:$E$4325,G2039,техфайл!$F$7:$F$4325,H2039,техфайл!$A$7:$A$4325,A2039)</f>
        <v>0</v>
      </c>
      <c r="K2039" s="57"/>
      <c r="L2039" s="56">
        <v>223</v>
      </c>
      <c r="M2039" s="89" t="s">
        <v>132</v>
      </c>
      <c r="N2039" s="57">
        <f>SUMIFS(техфайл!$H$7:$H$4325,техфайл!$D$7:$D$4325,F2039,техфайл!$E$7:$E$4325,G2039,техфайл!$F$7:$F$4325,H2039,техфайл!$G$7:$G$4325,L2039,техфайл!$A$7:$A$4325,A2039,техфайл!$K$7:$K$4325,M2039)</f>
        <v>0</v>
      </c>
      <c r="O2039" s="43"/>
      <c r="P2039" s="56" t="str">
        <f t="shared" si="214"/>
        <v>906070214000R0500612</v>
      </c>
    </row>
    <row r="2040" spans="1:20" hidden="1" x14ac:dyDescent="0.3">
      <c r="A2040" s="82">
        <v>25710760</v>
      </c>
      <c r="B2040" s="191"/>
      <c r="C2040" s="191"/>
      <c r="D2040" s="191"/>
      <c r="E2040" s="44">
        <v>906</v>
      </c>
      <c r="F2040" s="44" t="s">
        <v>145</v>
      </c>
      <c r="G2040" s="62">
        <v>1400002030</v>
      </c>
      <c r="H2040" s="56">
        <v>244</v>
      </c>
      <c r="I2040" s="56"/>
      <c r="J2040" s="57"/>
      <c r="K2040" s="57"/>
      <c r="L2040" s="56">
        <v>223</v>
      </c>
      <c r="M2040" s="89" t="s">
        <v>133</v>
      </c>
      <c r="N2040" s="57">
        <f>SUMIFS(техфайл!$H$7:$H$4325,техфайл!$D$7:$D$4325,F2040,техфайл!$E$7:$E$4325,G2040,техфайл!$F$7:$F$4325,H2040,техфайл!$G$7:$G$4325,L2040,техфайл!$A$7:$A$4325,A2040,техфайл!$K$7:$K$4325,M2040)</f>
        <v>0</v>
      </c>
      <c r="O2040" s="43"/>
      <c r="P2040" s="56" t="str">
        <f t="shared" si="214"/>
        <v>90607021400002030244</v>
      </c>
    </row>
    <row r="2041" spans="1:20" hidden="1" x14ac:dyDescent="0.3">
      <c r="A2041" s="82">
        <v>25710760</v>
      </c>
      <c r="B2041" s="191"/>
      <c r="C2041" s="191"/>
      <c r="D2041" s="191"/>
      <c r="E2041" s="44">
        <v>906</v>
      </c>
      <c r="F2041" s="44" t="s">
        <v>145</v>
      </c>
      <c r="G2041" s="62">
        <v>1400002030</v>
      </c>
      <c r="H2041" s="56">
        <v>247</v>
      </c>
      <c r="I2041" s="56"/>
      <c r="J2041" s="57"/>
      <c r="K2041" s="57"/>
      <c r="L2041" s="56">
        <v>223</v>
      </c>
      <c r="M2041" s="89" t="s">
        <v>134</v>
      </c>
      <c r="N2041" s="57">
        <f>SUMIFS(техфайл!$H$7:$H$4325,техфайл!$D$7:$D$4325,F2041,техфайл!$E$7:$E$4325,G2041,техфайл!$F$7:$F$4325,H2041,техфайл!$G$7:$G$4325,L2041,техфайл!$A$7:$A$4325,A2041,техфайл!$K$7:$K$4325,M2041)</f>
        <v>0</v>
      </c>
      <c r="O2041" s="43"/>
      <c r="P2041" s="56" t="str">
        <f t="shared" si="214"/>
        <v>90607021400002030247</v>
      </c>
    </row>
    <row r="2042" spans="1:20" hidden="1" x14ac:dyDescent="0.3">
      <c r="A2042" s="82">
        <v>25710760</v>
      </c>
      <c r="B2042" s="191"/>
      <c r="C2042" s="191"/>
      <c r="D2042" s="191"/>
      <c r="E2042" s="44">
        <v>906</v>
      </c>
      <c r="F2042" s="44" t="s">
        <v>145</v>
      </c>
      <c r="G2042" s="62">
        <v>1400002030</v>
      </c>
      <c r="H2042" s="56">
        <v>247</v>
      </c>
      <c r="I2042" s="56"/>
      <c r="J2042" s="57"/>
      <c r="K2042" s="57"/>
      <c r="L2042" s="56">
        <v>223</v>
      </c>
      <c r="M2042" s="89" t="s">
        <v>135</v>
      </c>
      <c r="N2042" s="57">
        <f>SUMIFS(техфайл!$H$7:$H$4325,техфайл!$D$7:$D$4325,F2042,техфайл!$E$7:$E$4325,G2042,техфайл!$F$7:$F$4325,H2042,техфайл!$G$7:$G$4325,L2042,техфайл!$A$7:$A$4325,A2042,техфайл!$K$7:$K$4325,M2042)</f>
        <v>0</v>
      </c>
      <c r="O2042" s="43"/>
      <c r="P2042" s="56" t="str">
        <f t="shared" si="214"/>
        <v>90607021400002030247</v>
      </c>
    </row>
    <row r="2043" spans="1:20" hidden="1" x14ac:dyDescent="0.3">
      <c r="A2043" s="82">
        <v>25710760</v>
      </c>
      <c r="B2043" s="191"/>
      <c r="C2043" s="191"/>
      <c r="D2043" s="191"/>
      <c r="E2043" s="44">
        <v>906</v>
      </c>
      <c r="F2043" s="44" t="s">
        <v>145</v>
      </c>
      <c r="G2043" s="62">
        <v>1400002030</v>
      </c>
      <c r="H2043" s="56">
        <v>244</v>
      </c>
      <c r="I2043" s="56"/>
      <c r="J2043" s="57"/>
      <c r="K2043" s="57"/>
      <c r="L2043" s="56">
        <v>225</v>
      </c>
      <c r="M2043" s="89" t="s">
        <v>131</v>
      </c>
      <c r="N2043" s="57">
        <f>SUMIFS(техфайл!$H$7:$H$4325,техфайл!$D$7:$D$4325,F2043,техфайл!$E$7:$E$4325,G2043,техфайл!$F$7:$F$4325,H2043,техфайл!$G$7:$G$4325,L2043,техфайл!$A$7:$A$4325,A2043,техфайл!$K$7:$K$4325,M2043)</f>
        <v>0</v>
      </c>
      <c r="O2043" s="43"/>
      <c r="P2043" s="56" t="str">
        <f t="shared" si="214"/>
        <v>90607021400002030244</v>
      </c>
    </row>
    <row r="2044" spans="1:20" hidden="1" x14ac:dyDescent="0.3">
      <c r="A2044" s="82">
        <v>25710760</v>
      </c>
      <c r="B2044" s="191"/>
      <c r="C2044" s="191"/>
      <c r="D2044" s="191"/>
      <c r="E2044" s="44">
        <v>906</v>
      </c>
      <c r="F2044" s="44" t="s">
        <v>145</v>
      </c>
      <c r="G2044" s="62">
        <v>1400002030</v>
      </c>
      <c r="H2044" s="56">
        <v>244</v>
      </c>
      <c r="I2044" s="56"/>
      <c r="J2044" s="57"/>
      <c r="K2044" s="57"/>
      <c r="L2044" s="56">
        <v>226</v>
      </c>
      <c r="M2044" s="89" t="s">
        <v>131</v>
      </c>
      <c r="N2044" s="57">
        <f>SUMIFS(техфайл!$H$7:$H$4325,техфайл!$D$7:$D$4325,F2044,техфайл!$E$7:$E$4325,G2044,техфайл!$F$7:$F$4325,H2044,техфайл!$G$7:$G$4325,L2044,техфайл!$A$7:$A$4325,A2044,техфайл!$K$7:$K$4325,M2044)</f>
        <v>0</v>
      </c>
      <c r="O2044" s="43"/>
      <c r="P2044" s="56" t="str">
        <f t="shared" si="214"/>
        <v>90607021400002030244</v>
      </c>
    </row>
    <row r="2045" spans="1:20" hidden="1" x14ac:dyDescent="0.3">
      <c r="A2045" s="82">
        <v>25710760</v>
      </c>
      <c r="B2045" s="191"/>
      <c r="C2045" s="191"/>
      <c r="D2045" s="191"/>
      <c r="E2045" s="44">
        <v>906</v>
      </c>
      <c r="F2045" s="44" t="s">
        <v>145</v>
      </c>
      <c r="G2045" s="62">
        <v>1400002030</v>
      </c>
      <c r="H2045" s="56">
        <v>244</v>
      </c>
      <c r="I2045" s="56"/>
      <c r="J2045" s="57"/>
      <c r="K2045" s="57"/>
      <c r="L2045" s="56">
        <v>227</v>
      </c>
      <c r="M2045" s="89" t="s">
        <v>131</v>
      </c>
      <c r="N2045" s="57">
        <f>SUMIFS(техфайл!$H$7:$H$4325,техфайл!$D$7:$D$4325,F2045,техфайл!$E$7:$E$4325,G2045,техфайл!$F$7:$F$4325,H2045,техфайл!$G$7:$G$4325,L2045,техфайл!$A$7:$A$4325,A2045,техфайл!$K$7:$K$4325,M2045)</f>
        <v>0</v>
      </c>
      <c r="O2045" s="43"/>
      <c r="P2045" s="56" t="str">
        <f t="shared" si="214"/>
        <v>90607021400002030244</v>
      </c>
    </row>
    <row r="2046" spans="1:20" hidden="1" x14ac:dyDescent="0.3">
      <c r="A2046" s="82">
        <v>25710760</v>
      </c>
      <c r="B2046" s="191"/>
      <c r="C2046" s="191"/>
      <c r="D2046" s="191"/>
      <c r="E2046" s="44">
        <v>906</v>
      </c>
      <c r="F2046" s="44" t="s">
        <v>145</v>
      </c>
      <c r="G2046" s="62">
        <v>1400002030</v>
      </c>
      <c r="H2046" s="56">
        <v>244</v>
      </c>
      <c r="I2046" s="56"/>
      <c r="J2046" s="57"/>
      <c r="K2046" s="57"/>
      <c r="L2046" s="56">
        <v>310</v>
      </c>
      <c r="M2046" s="89" t="s">
        <v>136</v>
      </c>
      <c r="N2046" s="57">
        <f>SUMIFS(техфайл!$H$7:$H$4325,техфайл!$D$7:$D$4325,F2046,техфайл!$E$7:$E$4325,G2046,техфайл!$F$7:$F$4325,H2046,техфайл!$G$7:$G$4325,L2046,техфайл!$A$7:$A$4325,A2046,техфайл!$K$7:$K$4325,M2046)</f>
        <v>0</v>
      </c>
      <c r="O2046" s="43"/>
      <c r="P2046" s="56" t="str">
        <f t="shared" si="214"/>
        <v>90607021400002030244</v>
      </c>
    </row>
    <row r="2047" spans="1:20" hidden="1" x14ac:dyDescent="0.3">
      <c r="A2047" s="82">
        <v>25710760</v>
      </c>
      <c r="B2047" s="191"/>
      <c r="C2047" s="191"/>
      <c r="D2047" s="191"/>
      <c r="E2047" s="44">
        <v>906</v>
      </c>
      <c r="F2047" s="44" t="s">
        <v>145</v>
      </c>
      <c r="G2047" s="62">
        <v>1400002030</v>
      </c>
      <c r="H2047" s="56">
        <v>244</v>
      </c>
      <c r="I2047" s="56"/>
      <c r="J2047" s="57"/>
      <c r="K2047" s="57"/>
      <c r="L2047" s="56">
        <v>342</v>
      </c>
      <c r="M2047" s="89" t="s">
        <v>137</v>
      </c>
      <c r="N2047" s="57">
        <f>SUMIFS(техфайл!$H$7:$H$4325,техфайл!$D$7:$D$4325,F2047,техфайл!$E$7:$E$4325,G2047,техфайл!$F$7:$F$4325,H2047,техфайл!$G$7:$G$4325,L2047,техфайл!$A$7:$A$4325,A2047,техфайл!$K$7:$K$4325,M2047)</f>
        <v>0</v>
      </c>
      <c r="O2047" s="43"/>
      <c r="P2047" s="56" t="str">
        <f t="shared" ref="P2047" si="216">E2047&amp;F2047&amp;SUBSTITUTE(G2047," ","")&amp;H2047</f>
        <v>90607021400002030244</v>
      </c>
    </row>
    <row r="2048" spans="1:20" hidden="1" x14ac:dyDescent="0.3">
      <c r="A2048" s="82">
        <v>25710760</v>
      </c>
      <c r="B2048" s="191"/>
      <c r="C2048" s="191"/>
      <c r="D2048" s="191"/>
      <c r="E2048" s="44">
        <v>906</v>
      </c>
      <c r="F2048" s="44" t="s">
        <v>145</v>
      </c>
      <c r="G2048" s="62" t="s">
        <v>684</v>
      </c>
      <c r="H2048" s="56">
        <v>244</v>
      </c>
      <c r="I2048" s="56"/>
      <c r="J2048" s="57">
        <f>SUMIFS(техфайл!$H$7:$H$4325,техфайл!$D$7:$D$4325,F2048,техфайл!$E$7:$E$4325,G2048,техфайл!$F$7:$F$4325,H2048,техфайл!$A$7:$A$4325,A2048)</f>
        <v>0</v>
      </c>
      <c r="K2048" s="57"/>
      <c r="L2048" s="56">
        <v>342</v>
      </c>
      <c r="M2048" s="89" t="s">
        <v>137</v>
      </c>
      <c r="N2048" s="57">
        <f>SUMIFS(техфайл!$H$7:$H$4325,техфайл!$D$7:$D$4325,F2048,техфайл!$E$7:$E$4325,G2048,техфайл!$F$7:$F$4325,H2048,техфайл!$G$7:$G$4325,L2048,техфайл!$A$7:$A$4325,A2048,техфайл!$K$7:$K$4325,M2048)</f>
        <v>0</v>
      </c>
      <c r="O2048" s="43"/>
      <c r="P2048" s="56" t="str">
        <f t="shared" si="214"/>
        <v>906070214000R3040244</v>
      </c>
    </row>
    <row r="2049" spans="1:17" hidden="1" x14ac:dyDescent="0.3">
      <c r="A2049" s="82">
        <v>25710760</v>
      </c>
      <c r="B2049" s="191"/>
      <c r="C2049" s="191"/>
      <c r="D2049" s="191"/>
      <c r="E2049" s="44">
        <v>906</v>
      </c>
      <c r="F2049" s="44" t="s">
        <v>145</v>
      </c>
      <c r="G2049" s="62">
        <v>1400002030</v>
      </c>
      <c r="H2049" s="56">
        <v>244</v>
      </c>
      <c r="I2049" s="56"/>
      <c r="J2049" s="57"/>
      <c r="K2049" s="57"/>
      <c r="L2049" s="56">
        <v>343</v>
      </c>
      <c r="M2049" s="89" t="s">
        <v>136</v>
      </c>
      <c r="N2049" s="57">
        <f>SUMIFS(техфайл!$H$7:$H$4325,техфайл!$D$7:$D$4325,F2049,техфайл!$E$7:$E$4325,G2049,техфайл!$F$7:$F$4325,H2049,техфайл!$G$7:$G$4325,L2049,техфайл!$A$7:$A$4325,A2049,техфайл!$K$7:$K$4325,M2049)</f>
        <v>0</v>
      </c>
      <c r="O2049" s="43"/>
      <c r="P2049" s="56" t="str">
        <f t="shared" si="214"/>
        <v>90607021400002030244</v>
      </c>
    </row>
    <row r="2050" spans="1:17" hidden="1" x14ac:dyDescent="0.3">
      <c r="A2050" s="82">
        <v>25710760</v>
      </c>
      <c r="B2050" s="191"/>
      <c r="C2050" s="191"/>
      <c r="D2050" s="191"/>
      <c r="E2050" s="44">
        <v>906</v>
      </c>
      <c r="F2050" s="44" t="s">
        <v>145</v>
      </c>
      <c r="G2050" s="62">
        <v>1400002030</v>
      </c>
      <c r="H2050" s="56">
        <v>244</v>
      </c>
      <c r="I2050" s="56"/>
      <c r="J2050" s="57"/>
      <c r="K2050" s="57"/>
      <c r="L2050" s="56">
        <v>344</v>
      </c>
      <c r="M2050" s="89" t="s">
        <v>136</v>
      </c>
      <c r="N2050" s="57">
        <f>SUMIFS(техфайл!$H$7:$H$4325,техфайл!$D$7:$D$4325,F2050,техфайл!$E$7:$E$4325,G2050,техфайл!$F$7:$F$4325,H2050,техфайл!$G$7:$G$4325,L2050,техфайл!$A$7:$A$4325,A2050,техфайл!$K$7:$K$4325,M2050)</f>
        <v>0</v>
      </c>
      <c r="O2050" s="43"/>
      <c r="P2050" s="56" t="str">
        <f t="shared" si="214"/>
        <v>90607021400002030244</v>
      </c>
    </row>
    <row r="2051" spans="1:17" hidden="1" x14ac:dyDescent="0.3">
      <c r="A2051" s="82">
        <v>25710760</v>
      </c>
      <c r="B2051" s="191"/>
      <c r="C2051" s="191"/>
      <c r="D2051" s="191"/>
      <c r="E2051" s="44">
        <v>906</v>
      </c>
      <c r="F2051" s="44" t="s">
        <v>145</v>
      </c>
      <c r="G2051" s="62">
        <v>1400002030</v>
      </c>
      <c r="H2051" s="56">
        <v>244</v>
      </c>
      <c r="I2051" s="56"/>
      <c r="J2051" s="57"/>
      <c r="K2051" s="57"/>
      <c r="L2051" s="56">
        <v>346</v>
      </c>
      <c r="M2051" s="89" t="s">
        <v>136</v>
      </c>
      <c r="N2051" s="57">
        <f>SUMIFS(техфайл!$H$7:$H$4325,техфайл!$D$7:$D$4325,F2051,техфайл!$E$7:$E$4325,G2051,техфайл!$F$7:$F$4325,H2051,техфайл!$G$7:$G$4325,L2051,техфайл!$A$7:$A$4325,A2051,техфайл!$K$7:$K$4325,M2051)</f>
        <v>0</v>
      </c>
      <c r="O2051" s="43"/>
      <c r="P2051" s="56" t="str">
        <f t="shared" si="214"/>
        <v>90607021400002030244</v>
      </c>
    </row>
    <row r="2052" spans="1:17" hidden="1" x14ac:dyDescent="0.3">
      <c r="A2052" s="82">
        <v>25710760</v>
      </c>
      <c r="B2052" s="191"/>
      <c r="C2052" s="191"/>
      <c r="D2052" s="191"/>
      <c r="E2052" s="44">
        <v>906</v>
      </c>
      <c r="F2052" s="44" t="s">
        <v>145</v>
      </c>
      <c r="G2052" s="62">
        <v>1400002030</v>
      </c>
      <c r="H2052" s="56">
        <v>851</v>
      </c>
      <c r="I2052" s="56"/>
      <c r="J2052" s="57">
        <f>SUMIFS(техфайл!$H$7:$H$4325,техфайл!$D$7:$D$4325,F2052,техфайл!$E$7:$E$4325,G2052,техфайл!$F$7:$F$4325,H2052,техфайл!$A$7:$A$4325,A2052)</f>
        <v>0</v>
      </c>
      <c r="K2052" s="57"/>
      <c r="L2052" s="56">
        <v>291</v>
      </c>
      <c r="M2052" s="89" t="s">
        <v>138</v>
      </c>
      <c r="N2052" s="57">
        <f>SUMIFS(техфайл!$H$7:$H$4325,техфайл!$D$7:$D$4325,F2052,техфайл!$E$7:$E$4325,G2052,техфайл!$F$7:$F$4325,H2052,техфайл!$G$7:$G$4325,L2052,техфайл!$A$7:$A$4325,A2052,техфайл!$K$7:$K$4325,M2052)</f>
        <v>0</v>
      </c>
      <c r="O2052" s="43"/>
      <c r="P2052" s="56" t="str">
        <f t="shared" si="214"/>
        <v>90607021400002030851</v>
      </c>
    </row>
    <row r="2053" spans="1:17" hidden="1" x14ac:dyDescent="0.3">
      <c r="A2053" s="82">
        <v>25710760</v>
      </c>
      <c r="B2053" s="191"/>
      <c r="C2053" s="191"/>
      <c r="D2053" s="191"/>
      <c r="E2053" s="44">
        <v>906</v>
      </c>
      <c r="F2053" s="44" t="s">
        <v>145</v>
      </c>
      <c r="G2053" s="62">
        <v>1400002030</v>
      </c>
      <c r="H2053" s="56">
        <v>852</v>
      </c>
      <c r="I2053" s="56"/>
      <c r="J2053" s="57">
        <f>SUMIFS(техфайл!$H$7:$H$4325,техфайл!$D$7:$D$4325,F2053,техфайл!$E$7:$E$4325,G2053,техфайл!$F$7:$F$4325,H2053,техфайл!$A$7:$A$4325,A2053)</f>
        <v>0</v>
      </c>
      <c r="K2053" s="57"/>
      <c r="L2053" s="56">
        <v>291</v>
      </c>
      <c r="M2053" s="89" t="s">
        <v>138</v>
      </c>
      <c r="N2053" s="57">
        <f>SUMIFS(техфайл!$H$7:$H$4325,техфайл!$D$7:$D$4325,F2053,техфайл!$E$7:$E$4325,G2053,техфайл!$F$7:$F$4325,H2053,техфайл!$G$7:$G$4325,L2053,техфайл!$A$7:$A$4325,A2053,техфайл!$K$7:$K$4325,M2053)</f>
        <v>0</v>
      </c>
      <c r="O2053" s="43"/>
      <c r="P2053" s="56" t="str">
        <f t="shared" si="214"/>
        <v>90607021400002030852</v>
      </c>
    </row>
    <row r="2054" spans="1:17" hidden="1" x14ac:dyDescent="0.3">
      <c r="A2054" s="82">
        <v>25710760</v>
      </c>
      <c r="B2054" s="191"/>
      <c r="C2054" s="191"/>
      <c r="D2054" s="191"/>
      <c r="E2054" s="44">
        <v>906</v>
      </c>
      <c r="F2054" s="44" t="s">
        <v>174</v>
      </c>
      <c r="G2054" s="62">
        <v>1400005000</v>
      </c>
      <c r="H2054" s="56">
        <v>112</v>
      </c>
      <c r="I2054" s="56"/>
      <c r="J2054" s="57">
        <f>SUMIFS(техфайл!$H$7:$H$4325,техфайл!$D$7:$D$4325,F2054,техфайл!$E$7:$E$4325,G2054,техфайл!$F$7:$F$4325,H2054,техфайл!$A$7:$A$4325,A2054)</f>
        <v>0</v>
      </c>
      <c r="K2054" s="57"/>
      <c r="L2054" s="56">
        <v>212</v>
      </c>
      <c r="M2054" s="89" t="s">
        <v>175</v>
      </c>
      <c r="N2054" s="57">
        <f>SUMIFS(техфайл!$H$7:$H$4325,техфайл!$D$7:$D$4325,F2054,техфайл!$E$7:$E$4325,G2054,техфайл!$F$7:$F$4325,H2054,техфайл!$G$7:$G$4325,L2054,техфайл!$A$7:$A$4325,A2054,техфайл!$K$7:$K$4325,M2054)</f>
        <v>0</v>
      </c>
      <c r="O2054" s="43"/>
      <c r="P2054" s="56" t="str">
        <f t="shared" si="214"/>
        <v>90607051400005000112</v>
      </c>
    </row>
    <row r="2055" spans="1:17" hidden="1" x14ac:dyDescent="0.3">
      <c r="A2055" s="82">
        <v>25710760</v>
      </c>
      <c r="B2055" s="192"/>
      <c r="C2055" s="192"/>
      <c r="D2055" s="192"/>
      <c r="E2055" s="44">
        <v>906</v>
      </c>
      <c r="F2055" s="44" t="s">
        <v>174</v>
      </c>
      <c r="G2055" s="62">
        <v>1400005000</v>
      </c>
      <c r="H2055" s="56">
        <v>244</v>
      </c>
      <c r="I2055" s="56"/>
      <c r="J2055" s="57">
        <f>SUMIFS(техфайл!$H$7:$H$4325,техфайл!$D$7:$D$4325,F2055,техфайл!$E$7:$E$4325,G2055,техфайл!$F$7:$F$4325,H2055,техфайл!$A$7:$A$4325,A2055)</f>
        <v>0</v>
      </c>
      <c r="K2055" s="57"/>
      <c r="L2055" s="56">
        <v>226</v>
      </c>
      <c r="M2055" s="89" t="s">
        <v>175</v>
      </c>
      <c r="N2055" s="57">
        <f>SUMIFS(техфайл!$H$7:$H$4325,техфайл!$D$7:$D$4325,F2055,техфайл!$E$7:$E$4325,G2055,техфайл!$F$7:$F$4325,H2055,техфайл!$G$7:$G$4325,L2055,техфайл!$A$7:$A$4325,A2055,техфайл!$K$7:$K$4325,M2055)</f>
        <v>0</v>
      </c>
      <c r="O2055" s="43"/>
      <c r="P2055" s="56" t="str">
        <f t="shared" si="214"/>
        <v>90607051400005000244</v>
      </c>
    </row>
    <row r="2056" spans="1:17" s="93" customFormat="1" hidden="1" x14ac:dyDescent="0.3">
      <c r="A2056" s="90" t="s">
        <v>124</v>
      </c>
      <c r="B2056" s="205" t="s">
        <v>123</v>
      </c>
      <c r="C2056" s="206"/>
      <c r="D2056" s="207"/>
      <c r="E2056" s="46">
        <v>906</v>
      </c>
      <c r="F2056" s="46" t="s">
        <v>145</v>
      </c>
      <c r="G2056" s="146">
        <v>1400002030</v>
      </c>
      <c r="H2056" s="47" t="s">
        <v>168</v>
      </c>
      <c r="I2056" s="47"/>
      <c r="J2056" s="48">
        <f>SUMIFS($J$2034:$J$2055,$F$2034:$F$2055,F2056,$G$2034:$G$2055,G2056,$H$2034:$H$2055,H2056)</f>
        <v>0</v>
      </c>
      <c r="K2056" s="48"/>
      <c r="L2056" s="47">
        <v>211</v>
      </c>
      <c r="M2056" s="91" t="s">
        <v>172</v>
      </c>
      <c r="N2056" s="48">
        <f>SUMIFS($N$2034:$N$2055,$L$2034:$L$2055,L2056,$M$2034:$M$2055,M2056)</f>
        <v>0</v>
      </c>
      <c r="O2056" s="45"/>
      <c r="P2056" s="84"/>
      <c r="Q2056" s="92"/>
    </row>
    <row r="2057" spans="1:17" s="92" customFormat="1" hidden="1" x14ac:dyDescent="0.3">
      <c r="A2057" s="90" t="s">
        <v>124</v>
      </c>
      <c r="B2057" s="208"/>
      <c r="C2057" s="209"/>
      <c r="D2057" s="210"/>
      <c r="E2057" s="46">
        <v>906</v>
      </c>
      <c r="F2057" s="46" t="s">
        <v>145</v>
      </c>
      <c r="G2057" s="146">
        <v>1400002030</v>
      </c>
      <c r="H2057" s="47" t="s">
        <v>170</v>
      </c>
      <c r="I2057" s="47"/>
      <c r="J2057" s="48">
        <f t="shared" ref="J2057:J2076" si="217">SUMIFS($J$2034:$J$2055,$F$2034:$F$2055,F2057,$G$2034:$G$2055,G2057,$H$2034:$H$2055,H2057)</f>
        <v>0</v>
      </c>
      <c r="K2057" s="48"/>
      <c r="L2057" s="47">
        <v>213</v>
      </c>
      <c r="M2057" s="91" t="s">
        <v>173</v>
      </c>
      <c r="N2057" s="48">
        <f t="shared" ref="N2057:N2076" si="218">SUMIFS($N$2034:$N$2055,$L$2034:$L$2055,L2057,$M$2034:$M$2055,M2057)</f>
        <v>0</v>
      </c>
      <c r="O2057" s="45"/>
      <c r="P2057" s="84"/>
    </row>
    <row r="2058" spans="1:17" s="93" customFormat="1" hidden="1" x14ac:dyDescent="0.3">
      <c r="A2058" s="90" t="s">
        <v>124</v>
      </c>
      <c r="B2058" s="208"/>
      <c r="C2058" s="209"/>
      <c r="D2058" s="210"/>
      <c r="E2058" s="46">
        <v>906</v>
      </c>
      <c r="F2058" s="46" t="s">
        <v>145</v>
      </c>
      <c r="G2058" s="146" t="s">
        <v>683</v>
      </c>
      <c r="H2058" s="47" t="s">
        <v>168</v>
      </c>
      <c r="I2058" s="47"/>
      <c r="J2058" s="48">
        <f>SUMIFS($J$2034:$J$2055,$F$2034:$F$2055,F2058,$G$2034:$G$2055,G2058,$H$2034:$H$2055,H2058)</f>
        <v>0</v>
      </c>
      <c r="K2058" s="48"/>
      <c r="L2058" s="47">
        <v>211</v>
      </c>
      <c r="M2058" s="91" t="s">
        <v>172</v>
      </c>
      <c r="N2058" s="48">
        <v>0</v>
      </c>
      <c r="O2058" s="45"/>
      <c r="P2058" s="84"/>
      <c r="Q2058" s="92"/>
    </row>
    <row r="2059" spans="1:17" s="92" customFormat="1" hidden="1" x14ac:dyDescent="0.3">
      <c r="A2059" s="90" t="s">
        <v>124</v>
      </c>
      <c r="B2059" s="208"/>
      <c r="C2059" s="209"/>
      <c r="D2059" s="210"/>
      <c r="E2059" s="46">
        <v>906</v>
      </c>
      <c r="F2059" s="46" t="s">
        <v>145</v>
      </c>
      <c r="G2059" s="146" t="s">
        <v>683</v>
      </c>
      <c r="H2059" s="47" t="s">
        <v>170</v>
      </c>
      <c r="I2059" s="47"/>
      <c r="J2059" s="48">
        <f t="shared" ref="J2059" si="219">SUMIFS($J$2034:$J$2055,$F$2034:$F$2055,F2059,$G$2034:$G$2055,G2059,$H$2034:$H$2055,H2059)</f>
        <v>0</v>
      </c>
      <c r="K2059" s="48"/>
      <c r="L2059" s="47">
        <v>213</v>
      </c>
      <c r="M2059" s="91" t="s">
        <v>173</v>
      </c>
      <c r="N2059" s="48">
        <v>0</v>
      </c>
      <c r="O2059" s="45"/>
      <c r="P2059" s="84"/>
    </row>
    <row r="2060" spans="1:17" s="92" customFormat="1" x14ac:dyDescent="0.3">
      <c r="A2060" s="90" t="s">
        <v>124</v>
      </c>
      <c r="B2060" s="208"/>
      <c r="C2060" s="209"/>
      <c r="D2060" s="210"/>
      <c r="E2060" s="46">
        <v>906</v>
      </c>
      <c r="F2060" s="46" t="s">
        <v>145</v>
      </c>
      <c r="G2060" s="62" t="s">
        <v>684</v>
      </c>
      <c r="H2060" s="56">
        <v>612</v>
      </c>
      <c r="I2060" s="47"/>
      <c r="J2060" s="48">
        <f t="shared" si="217"/>
        <v>53640</v>
      </c>
      <c r="K2060" s="48"/>
      <c r="L2060" s="47">
        <v>223</v>
      </c>
      <c r="M2060" s="91" t="s">
        <v>131</v>
      </c>
      <c r="N2060" s="48">
        <f t="shared" si="218"/>
        <v>0</v>
      </c>
      <c r="O2060" s="45"/>
      <c r="P2060" s="84"/>
    </row>
    <row r="2061" spans="1:17" s="92" customFormat="1" hidden="1" x14ac:dyDescent="0.3">
      <c r="A2061" s="90" t="s">
        <v>124</v>
      </c>
      <c r="B2061" s="208"/>
      <c r="C2061" s="209"/>
      <c r="D2061" s="210"/>
      <c r="E2061" s="46">
        <v>906</v>
      </c>
      <c r="F2061" s="46" t="s">
        <v>145</v>
      </c>
      <c r="G2061" s="146">
        <v>1400002030</v>
      </c>
      <c r="H2061" s="47">
        <v>247</v>
      </c>
      <c r="I2061" s="47"/>
      <c r="J2061" s="48">
        <f>SUMIFS($J$2034:$J$2055,$F$2034:$F$2055,F2061,$G$2034:$G$2055,G2061,$H$2034:$H$2055,H2061)</f>
        <v>0</v>
      </c>
      <c r="K2061" s="48"/>
      <c r="L2061" s="47">
        <v>223</v>
      </c>
      <c r="M2061" s="91" t="s">
        <v>132</v>
      </c>
      <c r="N2061" s="48">
        <f t="shared" si="218"/>
        <v>0</v>
      </c>
      <c r="O2061" s="45"/>
      <c r="P2061" s="84"/>
    </row>
    <row r="2062" spans="1:17" s="92" customFormat="1" hidden="1" x14ac:dyDescent="0.3">
      <c r="A2062" s="90" t="s">
        <v>124</v>
      </c>
      <c r="B2062" s="208"/>
      <c r="C2062" s="209"/>
      <c r="D2062" s="210"/>
      <c r="E2062" s="46">
        <v>906</v>
      </c>
      <c r="F2062" s="46" t="s">
        <v>145</v>
      </c>
      <c r="G2062" s="146">
        <v>1400002030</v>
      </c>
      <c r="H2062" s="47">
        <v>244</v>
      </c>
      <c r="I2062" s="47"/>
      <c r="J2062" s="48"/>
      <c r="K2062" s="48"/>
      <c r="L2062" s="47">
        <v>223</v>
      </c>
      <c r="M2062" s="91" t="s">
        <v>133</v>
      </c>
      <c r="N2062" s="48">
        <f t="shared" si="218"/>
        <v>0</v>
      </c>
      <c r="O2062" s="45"/>
      <c r="P2062" s="84"/>
    </row>
    <row r="2063" spans="1:17" s="92" customFormat="1" hidden="1" x14ac:dyDescent="0.3">
      <c r="A2063" s="90" t="s">
        <v>124</v>
      </c>
      <c r="B2063" s="208"/>
      <c r="C2063" s="209"/>
      <c r="D2063" s="210"/>
      <c r="E2063" s="46">
        <v>906</v>
      </c>
      <c r="F2063" s="46" t="s">
        <v>145</v>
      </c>
      <c r="G2063" s="146">
        <v>1400002030</v>
      </c>
      <c r="H2063" s="47">
        <v>247</v>
      </c>
      <c r="I2063" s="47"/>
      <c r="J2063" s="48"/>
      <c r="K2063" s="48"/>
      <c r="L2063" s="47">
        <v>223</v>
      </c>
      <c r="M2063" s="91" t="s">
        <v>134</v>
      </c>
      <c r="N2063" s="48">
        <f t="shared" si="218"/>
        <v>0</v>
      </c>
      <c r="O2063" s="45"/>
      <c r="P2063" s="84"/>
    </row>
    <row r="2064" spans="1:17" s="92" customFormat="1" hidden="1" x14ac:dyDescent="0.3">
      <c r="A2064" s="90" t="s">
        <v>124</v>
      </c>
      <c r="B2064" s="208"/>
      <c r="C2064" s="209"/>
      <c r="D2064" s="210"/>
      <c r="E2064" s="46">
        <v>906</v>
      </c>
      <c r="F2064" s="46" t="s">
        <v>145</v>
      </c>
      <c r="G2064" s="146">
        <v>1400002030</v>
      </c>
      <c r="H2064" s="47">
        <v>244</v>
      </c>
      <c r="I2064" s="47"/>
      <c r="J2064" s="48"/>
      <c r="K2064" s="48"/>
      <c r="L2064" s="47">
        <v>225</v>
      </c>
      <c r="M2064" s="91" t="s">
        <v>131</v>
      </c>
      <c r="N2064" s="48">
        <f t="shared" si="218"/>
        <v>0</v>
      </c>
      <c r="O2064" s="45"/>
      <c r="P2064" s="84"/>
    </row>
    <row r="2065" spans="1:17" s="92" customFormat="1" hidden="1" x14ac:dyDescent="0.3">
      <c r="A2065" s="90" t="s">
        <v>124</v>
      </c>
      <c r="B2065" s="208"/>
      <c r="C2065" s="209"/>
      <c r="D2065" s="210"/>
      <c r="E2065" s="46">
        <v>906</v>
      </c>
      <c r="F2065" s="46" t="s">
        <v>145</v>
      </c>
      <c r="G2065" s="146">
        <v>1400002030</v>
      </c>
      <c r="H2065" s="47">
        <v>244</v>
      </c>
      <c r="I2065" s="47"/>
      <c r="J2065" s="48"/>
      <c r="K2065" s="48"/>
      <c r="L2065" s="47">
        <v>226</v>
      </c>
      <c r="M2065" s="91" t="s">
        <v>131</v>
      </c>
      <c r="N2065" s="48">
        <f t="shared" si="218"/>
        <v>0</v>
      </c>
      <c r="O2065" s="45"/>
      <c r="P2065" s="84"/>
    </row>
    <row r="2066" spans="1:17" s="92" customFormat="1" hidden="1" x14ac:dyDescent="0.3">
      <c r="A2066" s="90" t="s">
        <v>124</v>
      </c>
      <c r="B2066" s="208"/>
      <c r="C2066" s="209"/>
      <c r="D2066" s="210"/>
      <c r="E2066" s="46">
        <v>906</v>
      </c>
      <c r="F2066" s="46" t="s">
        <v>145</v>
      </c>
      <c r="G2066" s="146">
        <v>1400002030</v>
      </c>
      <c r="H2066" s="47">
        <v>244</v>
      </c>
      <c r="I2066" s="47"/>
      <c r="J2066" s="48"/>
      <c r="K2066" s="48"/>
      <c r="L2066" s="47">
        <v>227</v>
      </c>
      <c r="M2066" s="91" t="s">
        <v>131</v>
      </c>
      <c r="N2066" s="48">
        <f t="shared" si="218"/>
        <v>0</v>
      </c>
      <c r="O2066" s="45"/>
      <c r="P2066" s="84"/>
    </row>
    <row r="2067" spans="1:17" s="92" customFormat="1" hidden="1" x14ac:dyDescent="0.3">
      <c r="A2067" s="90" t="s">
        <v>124</v>
      </c>
      <c r="B2067" s="208"/>
      <c r="C2067" s="209"/>
      <c r="D2067" s="210"/>
      <c r="E2067" s="46">
        <v>906</v>
      </c>
      <c r="F2067" s="46" t="s">
        <v>145</v>
      </c>
      <c r="G2067" s="146">
        <v>1400002030</v>
      </c>
      <c r="H2067" s="47">
        <v>244</v>
      </c>
      <c r="I2067" s="47"/>
      <c r="J2067" s="48"/>
      <c r="K2067" s="48"/>
      <c r="L2067" s="47">
        <v>310</v>
      </c>
      <c r="M2067" s="91" t="s">
        <v>136</v>
      </c>
      <c r="N2067" s="48">
        <f t="shared" si="218"/>
        <v>0</v>
      </c>
      <c r="O2067" s="45"/>
      <c r="P2067" s="84"/>
    </row>
    <row r="2068" spans="1:17" s="92" customFormat="1" hidden="1" x14ac:dyDescent="0.3">
      <c r="A2068" s="90" t="s">
        <v>124</v>
      </c>
      <c r="B2068" s="208"/>
      <c r="C2068" s="209"/>
      <c r="D2068" s="210"/>
      <c r="E2068" s="46">
        <v>906</v>
      </c>
      <c r="F2068" s="46" t="s">
        <v>145</v>
      </c>
      <c r="G2068" s="146">
        <v>1400002030</v>
      </c>
      <c r="H2068" s="47">
        <v>244</v>
      </c>
      <c r="I2068" s="47"/>
      <c r="J2068" s="48"/>
      <c r="K2068" s="48"/>
      <c r="L2068" s="47">
        <v>342</v>
      </c>
      <c r="M2068" s="91" t="s">
        <v>137</v>
      </c>
      <c r="N2068" s="48">
        <f t="shared" si="218"/>
        <v>0</v>
      </c>
      <c r="O2068" s="45"/>
      <c r="P2068" s="84"/>
    </row>
    <row r="2069" spans="1:17" s="92" customFormat="1" hidden="1" x14ac:dyDescent="0.3">
      <c r="A2069" s="90" t="s">
        <v>124</v>
      </c>
      <c r="B2069" s="208"/>
      <c r="C2069" s="209"/>
      <c r="D2069" s="210"/>
      <c r="E2069" s="46">
        <v>906</v>
      </c>
      <c r="F2069" s="46" t="s">
        <v>145</v>
      </c>
      <c r="G2069" s="146" t="s">
        <v>684</v>
      </c>
      <c r="H2069" s="47">
        <v>244</v>
      </c>
      <c r="I2069" s="47"/>
      <c r="J2069" s="48">
        <f>SUMIFS($J$2034:$J$2055,$F$2034:$F$2055,F2069,$G$2034:$G$2055,G2069,$H$2034:$H$2055,H2069)</f>
        <v>0</v>
      </c>
      <c r="K2069" s="48"/>
      <c r="L2069" s="47">
        <v>342</v>
      </c>
      <c r="M2069" s="91" t="s">
        <v>137</v>
      </c>
      <c r="N2069" s="48">
        <v>0</v>
      </c>
      <c r="O2069" s="45"/>
      <c r="P2069" s="84"/>
    </row>
    <row r="2070" spans="1:17" s="92" customFormat="1" hidden="1" x14ac:dyDescent="0.3">
      <c r="A2070" s="90" t="s">
        <v>124</v>
      </c>
      <c r="B2070" s="208"/>
      <c r="C2070" s="209"/>
      <c r="D2070" s="210"/>
      <c r="E2070" s="46">
        <v>906</v>
      </c>
      <c r="F2070" s="46" t="s">
        <v>145</v>
      </c>
      <c r="G2070" s="146">
        <v>1400002030</v>
      </c>
      <c r="H2070" s="47">
        <v>244</v>
      </c>
      <c r="I2070" s="47"/>
      <c r="J2070" s="48"/>
      <c r="K2070" s="48"/>
      <c r="L2070" s="47">
        <v>343</v>
      </c>
      <c r="M2070" s="91" t="s">
        <v>136</v>
      </c>
      <c r="N2070" s="48">
        <f t="shared" si="218"/>
        <v>0</v>
      </c>
      <c r="O2070" s="45"/>
      <c r="P2070" s="84"/>
    </row>
    <row r="2071" spans="1:17" s="92" customFormat="1" hidden="1" x14ac:dyDescent="0.3">
      <c r="A2071" s="90" t="s">
        <v>124</v>
      </c>
      <c r="B2071" s="208"/>
      <c r="C2071" s="209"/>
      <c r="D2071" s="210"/>
      <c r="E2071" s="46">
        <v>906</v>
      </c>
      <c r="F2071" s="46" t="s">
        <v>145</v>
      </c>
      <c r="G2071" s="146">
        <v>1400002030</v>
      </c>
      <c r="H2071" s="47">
        <v>244</v>
      </c>
      <c r="I2071" s="47"/>
      <c r="J2071" s="48"/>
      <c r="K2071" s="48"/>
      <c r="L2071" s="47">
        <v>344</v>
      </c>
      <c r="M2071" s="91" t="s">
        <v>136</v>
      </c>
      <c r="N2071" s="48">
        <f t="shared" si="218"/>
        <v>0</v>
      </c>
      <c r="O2071" s="45"/>
      <c r="P2071" s="84"/>
    </row>
    <row r="2072" spans="1:17" s="92" customFormat="1" hidden="1" x14ac:dyDescent="0.3">
      <c r="A2072" s="90" t="s">
        <v>124</v>
      </c>
      <c r="B2072" s="208"/>
      <c r="C2072" s="209"/>
      <c r="D2072" s="210"/>
      <c r="E2072" s="46">
        <v>906</v>
      </c>
      <c r="F2072" s="46" t="s">
        <v>145</v>
      </c>
      <c r="G2072" s="58">
        <v>1400002030</v>
      </c>
      <c r="H2072" s="47">
        <v>244</v>
      </c>
      <c r="I2072" s="47"/>
      <c r="J2072" s="48"/>
      <c r="K2072" s="48"/>
      <c r="L2072" s="47">
        <v>346</v>
      </c>
      <c r="M2072" s="91" t="s">
        <v>136</v>
      </c>
      <c r="N2072" s="48">
        <f t="shared" si="218"/>
        <v>0</v>
      </c>
      <c r="O2072" s="45"/>
      <c r="P2072" s="84"/>
    </row>
    <row r="2073" spans="1:17" s="92" customFormat="1" hidden="1" x14ac:dyDescent="0.3">
      <c r="A2073" s="90" t="s">
        <v>124</v>
      </c>
      <c r="B2073" s="208"/>
      <c r="C2073" s="209"/>
      <c r="D2073" s="210"/>
      <c r="E2073" s="46">
        <v>906</v>
      </c>
      <c r="F2073" s="46" t="s">
        <v>145</v>
      </c>
      <c r="G2073" s="58">
        <v>1400002030</v>
      </c>
      <c r="H2073" s="47">
        <v>851</v>
      </c>
      <c r="I2073" s="47"/>
      <c r="J2073" s="48">
        <f t="shared" si="217"/>
        <v>0</v>
      </c>
      <c r="K2073" s="48"/>
      <c r="L2073" s="47">
        <v>291</v>
      </c>
      <c r="M2073" s="91" t="s">
        <v>138</v>
      </c>
      <c r="N2073" s="48">
        <f t="shared" si="218"/>
        <v>0</v>
      </c>
      <c r="O2073" s="45"/>
      <c r="P2073" s="84"/>
    </row>
    <row r="2074" spans="1:17" s="92" customFormat="1" hidden="1" x14ac:dyDescent="0.3">
      <c r="A2074" s="90" t="s">
        <v>124</v>
      </c>
      <c r="B2074" s="208"/>
      <c r="C2074" s="209"/>
      <c r="D2074" s="210"/>
      <c r="E2074" s="46">
        <v>906</v>
      </c>
      <c r="F2074" s="46" t="s">
        <v>145</v>
      </c>
      <c r="G2074" s="58">
        <v>1400002030</v>
      </c>
      <c r="H2074" s="47">
        <v>852</v>
      </c>
      <c r="I2074" s="47"/>
      <c r="J2074" s="48">
        <f t="shared" si="217"/>
        <v>0</v>
      </c>
      <c r="K2074" s="48"/>
      <c r="L2074" s="47">
        <v>291</v>
      </c>
      <c r="M2074" s="91" t="s">
        <v>138</v>
      </c>
      <c r="N2074" s="48">
        <f t="shared" si="218"/>
        <v>0</v>
      </c>
      <c r="O2074" s="45"/>
      <c r="P2074" s="84"/>
    </row>
    <row r="2075" spans="1:17" s="92" customFormat="1" hidden="1" x14ac:dyDescent="0.3">
      <c r="A2075" s="90" t="s">
        <v>124</v>
      </c>
      <c r="B2075" s="208"/>
      <c r="C2075" s="209"/>
      <c r="D2075" s="210"/>
      <c r="E2075" s="46">
        <v>906</v>
      </c>
      <c r="F2075" s="46" t="s">
        <v>174</v>
      </c>
      <c r="G2075" s="58">
        <v>1400005000</v>
      </c>
      <c r="H2075" s="47">
        <v>112</v>
      </c>
      <c r="I2075" s="47"/>
      <c r="J2075" s="48">
        <f t="shared" si="217"/>
        <v>0</v>
      </c>
      <c r="K2075" s="48"/>
      <c r="L2075" s="47">
        <v>212</v>
      </c>
      <c r="M2075" s="91" t="s">
        <v>175</v>
      </c>
      <c r="N2075" s="48">
        <f t="shared" si="218"/>
        <v>0</v>
      </c>
      <c r="O2075" s="45"/>
      <c r="P2075" s="84"/>
    </row>
    <row r="2076" spans="1:17" s="92" customFormat="1" hidden="1" x14ac:dyDescent="0.3">
      <c r="A2076" s="90" t="s">
        <v>124</v>
      </c>
      <c r="B2076" s="211"/>
      <c r="C2076" s="212"/>
      <c r="D2076" s="213"/>
      <c r="E2076" s="46">
        <v>906</v>
      </c>
      <c r="F2076" s="46" t="s">
        <v>174</v>
      </c>
      <c r="G2076" s="58">
        <v>1400005000</v>
      </c>
      <c r="H2076" s="47">
        <v>244</v>
      </c>
      <c r="I2076" s="47"/>
      <c r="J2076" s="48">
        <f t="shared" si="217"/>
        <v>0</v>
      </c>
      <c r="K2076" s="48"/>
      <c r="L2076" s="47">
        <v>226</v>
      </c>
      <c r="M2076" s="91" t="s">
        <v>175</v>
      </c>
      <c r="N2076" s="48">
        <f t="shared" si="218"/>
        <v>0</v>
      </c>
      <c r="O2076" s="45"/>
      <c r="P2076" s="84"/>
    </row>
    <row r="2077" spans="1:17" s="93" customFormat="1" x14ac:dyDescent="0.3">
      <c r="A2077" s="90" t="s">
        <v>140</v>
      </c>
      <c r="B2077" s="199" t="s">
        <v>139</v>
      </c>
      <c r="C2077" s="200"/>
      <c r="D2077" s="201"/>
      <c r="E2077" s="59">
        <v>906</v>
      </c>
      <c r="F2077" s="59" t="s">
        <v>145</v>
      </c>
      <c r="G2077" s="60">
        <v>1400002030</v>
      </c>
      <c r="H2077" s="59"/>
      <c r="I2077" s="59"/>
      <c r="J2077" s="94">
        <f>SUM(J2056:J2076)</f>
        <v>53640</v>
      </c>
      <c r="K2077" s="94">
        <f>SUM(K2033:K2076)</f>
        <v>53640</v>
      </c>
      <c r="L2077" s="59"/>
      <c r="M2077" s="95"/>
      <c r="N2077" s="94">
        <f>SUM(N2056:N2076)</f>
        <v>0</v>
      </c>
      <c r="O2077" s="61"/>
      <c r="P2077" s="84"/>
      <c r="Q2077" s="92"/>
    </row>
    <row r="2078" spans="1:17" ht="18.75" hidden="1" customHeight="1" x14ac:dyDescent="0.3">
      <c r="A2078" s="82">
        <v>34383855</v>
      </c>
      <c r="B2078" s="190" t="s">
        <v>527</v>
      </c>
      <c r="C2078" s="190" t="s">
        <v>452</v>
      </c>
      <c r="D2078" s="190" t="str">
        <f>VLOOKUP($A2078, Учреждения!$B$4:$F$292, 3, FALSE)</f>
        <v>МБУДО Г. ГОРЛОВКИ «ГДДЮТ»</v>
      </c>
      <c r="E2078" s="81" t="s">
        <v>140</v>
      </c>
      <c r="F2078" s="81" t="s">
        <v>140</v>
      </c>
      <c r="G2078" s="81" t="s">
        <v>140</v>
      </c>
      <c r="H2078" s="81" t="s">
        <v>140</v>
      </c>
      <c r="I2078" s="81" t="s">
        <v>140</v>
      </c>
      <c r="J2078" s="81" t="s">
        <v>140</v>
      </c>
      <c r="K2078" s="80">
        <f>SUM(J2079:J2092)</f>
        <v>0</v>
      </c>
      <c r="L2078" s="56"/>
      <c r="M2078" s="89"/>
      <c r="N2078" s="57"/>
      <c r="O2078" s="43"/>
    </row>
    <row r="2079" spans="1:17" ht="18.75" hidden="1" customHeight="1" x14ac:dyDescent="0.3">
      <c r="A2079" s="82">
        <v>34383855</v>
      </c>
      <c r="B2079" s="191"/>
      <c r="C2079" s="191"/>
      <c r="D2079" s="191"/>
      <c r="E2079" s="44">
        <v>906</v>
      </c>
      <c r="F2079" s="44" t="s">
        <v>185</v>
      </c>
      <c r="G2079" s="44" t="s">
        <v>687</v>
      </c>
      <c r="H2079" s="56" t="s">
        <v>168</v>
      </c>
      <c r="I2079" s="56"/>
      <c r="J2079" s="57">
        <f>SUMIFS(техфайл!$H$7:$H$4325,техфайл!$D$7:$D$4325,F2079,техфайл!$E$7:$E$4325,G2079,техфайл!$F$7:$F$4325,H2079,техфайл!$A$7:$A$4325,A2079)</f>
        <v>0</v>
      </c>
      <c r="K2079" s="57"/>
      <c r="L2079" s="56">
        <v>211</v>
      </c>
      <c r="M2079" s="89" t="s">
        <v>172</v>
      </c>
      <c r="N2079" s="57">
        <f>SUMIFS(техфайл!$H$7:$H$4325,техфайл!$D$7:$D$4325,F2079,техфайл!$E$7:$E$4325,G2079,техфайл!$F$7:$F$4325,H2079,техфайл!$G$7:$G$4325,L2079,техфайл!$A$7:$A$4325,A2079,техфайл!$K$7:$K$4325,M2079)+SUMIFS(техфайл!$H$7:$H$4325,техфайл!$D$7:$D$4325,F2079,техфайл!$E$7:$E$4325,G2079,техфайл!$F$7:$F$4325,H2079,техфайл!$G$7:$G$4325,266,техфайл!$A$7:$A$4325,A2079,техфайл!$K$7:$K$4325,M2079)</f>
        <v>0</v>
      </c>
      <c r="O2079" s="43"/>
      <c r="P2079" s="56" t="str">
        <f t="shared" ref="P2079:P2092" si="220">E2079&amp;F2079&amp;SUBSTITUTE(G2079," ","")&amp;H2079</f>
        <v>90607036200021010111</v>
      </c>
    </row>
    <row r="2080" spans="1:17" hidden="1" x14ac:dyDescent="0.3">
      <c r="A2080" s="82">
        <v>34383855</v>
      </c>
      <c r="B2080" s="191"/>
      <c r="C2080" s="191"/>
      <c r="D2080" s="191"/>
      <c r="E2080" s="44">
        <v>906</v>
      </c>
      <c r="F2080" s="44" t="s">
        <v>185</v>
      </c>
      <c r="G2080" s="44" t="s">
        <v>687</v>
      </c>
      <c r="H2080" s="56" t="s">
        <v>170</v>
      </c>
      <c r="I2080" s="56"/>
      <c r="J2080" s="57">
        <f>SUMIFS(техфайл!$H$7:$H$4325,техфайл!$D$7:$D$4325,F2080,техфайл!$E$7:$E$4325,G2080,техфайл!$F$7:$F$4325,H2080,техфайл!$A$7:$A$4325,A2080)</f>
        <v>0</v>
      </c>
      <c r="K2080" s="57"/>
      <c r="L2080" s="56">
        <v>213</v>
      </c>
      <c r="M2080" s="89" t="s">
        <v>173</v>
      </c>
      <c r="N2080" s="57">
        <f>SUMIFS(техфайл!$H$7:$H$4325,техфайл!$D$7:$D$4325,F2080,техфайл!$E$7:$E$4325,G2080,техфайл!$F$7:$F$4325,H2080,техфайл!$G$7:$G$4325,L2080,техфайл!$A$7:$A$4325,A2080,техфайл!$K$7:$K$4325,M2080)</f>
        <v>0</v>
      </c>
      <c r="O2080" s="43"/>
      <c r="P2080" s="56" t="str">
        <f t="shared" si="220"/>
        <v>90607036200021010119</v>
      </c>
    </row>
    <row r="2081" spans="1:16" hidden="1" x14ac:dyDescent="0.3">
      <c r="A2081" s="82">
        <v>34383855</v>
      </c>
      <c r="B2081" s="191"/>
      <c r="C2081" s="191"/>
      <c r="D2081" s="191"/>
      <c r="E2081" s="44">
        <v>906</v>
      </c>
      <c r="F2081" s="44" t="s">
        <v>185</v>
      </c>
      <c r="G2081" s="44">
        <v>1400002060</v>
      </c>
      <c r="H2081" s="56">
        <v>244</v>
      </c>
      <c r="I2081" s="56"/>
      <c r="J2081" s="57">
        <f>SUMIFS(техфайл!$H$7:$H$4325,техфайл!$D$7:$D$4325,F2081,техфайл!$E$7:$E$4325,G2081,техфайл!$F$7:$F$4325,H2081,техфайл!$A$7:$A$4325,A2081)</f>
        <v>0</v>
      </c>
      <c r="K2081" s="57"/>
      <c r="L2081" s="56">
        <v>221</v>
      </c>
      <c r="M2081" s="89" t="s">
        <v>131</v>
      </c>
      <c r="N2081" s="57">
        <f>SUMIFS(техфайл!$H$7:$H$4325,техфайл!$D$7:$D$4325,F2081,техфайл!$E$7:$E$4325,G2081,техфайл!$F$7:$F$4325,H2081,техфайл!$G$7:$G$4325,L2081,техфайл!$A$7:$A$4325,A2081,техфайл!$K$7:$K$4325,M2081)</f>
        <v>0</v>
      </c>
      <c r="O2081" s="43"/>
      <c r="P2081" s="56" t="str">
        <f t="shared" si="220"/>
        <v>90607031400002060244</v>
      </c>
    </row>
    <row r="2082" spans="1:16" hidden="1" x14ac:dyDescent="0.3">
      <c r="A2082" s="82">
        <v>34383855</v>
      </c>
      <c r="B2082" s="191"/>
      <c r="C2082" s="191"/>
      <c r="D2082" s="191"/>
      <c r="E2082" s="44">
        <v>906</v>
      </c>
      <c r="F2082" s="44" t="s">
        <v>185</v>
      </c>
      <c r="G2082" s="44">
        <v>1400002060</v>
      </c>
      <c r="H2082" s="56">
        <v>247</v>
      </c>
      <c r="I2082" s="56"/>
      <c r="J2082" s="57">
        <f>SUMIFS(техфайл!$H$7:$H$4325,техфайл!$D$7:$D$4325,F2082,техфайл!$E$7:$E$4325,G2082,техфайл!$F$7:$F$4325,H2082,техфайл!$A$7:$A$4325,A2082)</f>
        <v>0</v>
      </c>
      <c r="K2082" s="57"/>
      <c r="L2082" s="56">
        <v>223</v>
      </c>
      <c r="M2082" s="89" t="s">
        <v>132</v>
      </c>
      <c r="N2082" s="57">
        <f>SUMIFS(техфайл!$H$7:$H$4325,техфайл!$D$7:$D$4325,F2082,техфайл!$E$7:$E$4325,G2082,техфайл!$F$7:$F$4325,H2082,техфайл!$G$7:$G$4325,L2082,техфайл!$A$7:$A$4325,A2082,техфайл!$K$7:$K$4325,M2082)</f>
        <v>0</v>
      </c>
      <c r="O2082" s="43"/>
      <c r="P2082" s="56" t="str">
        <f t="shared" si="220"/>
        <v>90607031400002060247</v>
      </c>
    </row>
    <row r="2083" spans="1:16" hidden="1" x14ac:dyDescent="0.3">
      <c r="A2083" s="82">
        <v>34383855</v>
      </c>
      <c r="B2083" s="191"/>
      <c r="C2083" s="191"/>
      <c r="D2083" s="191"/>
      <c r="E2083" s="44">
        <v>906</v>
      </c>
      <c r="F2083" s="44" t="s">
        <v>185</v>
      </c>
      <c r="G2083" s="44">
        <v>1400002060</v>
      </c>
      <c r="H2083" s="56">
        <v>244</v>
      </c>
      <c r="I2083" s="56"/>
      <c r="J2083" s="57"/>
      <c r="K2083" s="57"/>
      <c r="L2083" s="56">
        <v>223</v>
      </c>
      <c r="M2083" s="89" t="s">
        <v>133</v>
      </c>
      <c r="N2083" s="57">
        <f>SUMIFS(техфайл!$H$7:$H$4325,техфайл!$D$7:$D$4325,F2083,техфайл!$E$7:$E$4325,G2083,техфайл!$F$7:$F$4325,H2083,техфайл!$G$7:$G$4325,L2083,техфайл!$A$7:$A$4325,A2083,техфайл!$K$7:$K$4325,M2083)</f>
        <v>0</v>
      </c>
      <c r="O2083" s="43"/>
      <c r="P2083" s="56" t="str">
        <f t="shared" si="220"/>
        <v>90607031400002060244</v>
      </c>
    </row>
    <row r="2084" spans="1:16" hidden="1" x14ac:dyDescent="0.3">
      <c r="A2084" s="82">
        <v>34383855</v>
      </c>
      <c r="B2084" s="191"/>
      <c r="C2084" s="191"/>
      <c r="D2084" s="191"/>
      <c r="E2084" s="44">
        <v>906</v>
      </c>
      <c r="F2084" s="44" t="s">
        <v>185</v>
      </c>
      <c r="G2084" s="44">
        <v>1400002060</v>
      </c>
      <c r="H2084" s="56">
        <v>247</v>
      </c>
      <c r="I2084" s="56"/>
      <c r="J2084" s="57"/>
      <c r="K2084" s="57"/>
      <c r="L2084" s="56">
        <v>223</v>
      </c>
      <c r="M2084" s="89" t="s">
        <v>134</v>
      </c>
      <c r="N2084" s="57">
        <f>SUMIFS(техфайл!$H$7:$H$4325,техфайл!$D$7:$D$4325,F2084,техфайл!$E$7:$E$4325,G2084,техфайл!$F$7:$F$4325,H2084,техфайл!$G$7:$G$4325,L2084,техфайл!$A$7:$A$4325,A2084,техфайл!$K$7:$K$4325,M2084)</f>
        <v>0</v>
      </c>
      <c r="O2084" s="43"/>
      <c r="P2084" s="56" t="str">
        <f t="shared" si="220"/>
        <v>90607031400002060247</v>
      </c>
    </row>
    <row r="2085" spans="1:16" hidden="1" x14ac:dyDescent="0.3">
      <c r="A2085" s="82">
        <v>34383855</v>
      </c>
      <c r="B2085" s="191"/>
      <c r="C2085" s="191"/>
      <c r="D2085" s="191"/>
      <c r="E2085" s="44">
        <v>906</v>
      </c>
      <c r="F2085" s="44" t="s">
        <v>185</v>
      </c>
      <c r="G2085" s="44">
        <v>1400002060</v>
      </c>
      <c r="H2085" s="56">
        <v>244</v>
      </c>
      <c r="I2085" s="56"/>
      <c r="J2085" s="57"/>
      <c r="K2085" s="57"/>
      <c r="L2085" s="56">
        <v>225</v>
      </c>
      <c r="M2085" s="89" t="s">
        <v>131</v>
      </c>
      <c r="N2085" s="57">
        <f>SUMIFS(техфайл!$H$7:$H$4325,техфайл!$D$7:$D$4325,F2085,техфайл!$E$7:$E$4325,G2085,техфайл!$F$7:$F$4325,H2085,техфайл!$G$7:$G$4325,L2085,техфайл!$A$7:$A$4325,A2085,техфайл!$K$7:$K$4325,M2085)</f>
        <v>0</v>
      </c>
      <c r="O2085" s="43"/>
      <c r="P2085" s="56" t="str">
        <f t="shared" si="220"/>
        <v>90607031400002060244</v>
      </c>
    </row>
    <row r="2086" spans="1:16" hidden="1" x14ac:dyDescent="0.3">
      <c r="A2086" s="82">
        <v>34383855</v>
      </c>
      <c r="B2086" s="191"/>
      <c r="C2086" s="191"/>
      <c r="D2086" s="191"/>
      <c r="E2086" s="44">
        <v>906</v>
      </c>
      <c r="F2086" s="44" t="s">
        <v>185</v>
      </c>
      <c r="G2086" s="44">
        <v>1400002060</v>
      </c>
      <c r="H2086" s="56">
        <v>244</v>
      </c>
      <c r="I2086" s="56"/>
      <c r="J2086" s="57"/>
      <c r="K2086" s="57"/>
      <c r="L2086" s="56">
        <v>226</v>
      </c>
      <c r="M2086" s="89" t="s">
        <v>131</v>
      </c>
      <c r="N2086" s="57">
        <f>SUMIFS(техфайл!$H$7:$H$4325,техфайл!$D$7:$D$4325,F2086,техфайл!$E$7:$E$4325,G2086,техфайл!$F$7:$F$4325,H2086,техфайл!$G$7:$G$4325,L2086,техфайл!$A$7:$A$4325,A2086,техфайл!$K$7:$K$4325,M2086)</f>
        <v>0</v>
      </c>
      <c r="O2086" s="43"/>
      <c r="P2086" s="56" t="str">
        <f t="shared" si="220"/>
        <v>90607031400002060244</v>
      </c>
    </row>
    <row r="2087" spans="1:16" hidden="1" x14ac:dyDescent="0.3">
      <c r="A2087" s="82">
        <v>34383855</v>
      </c>
      <c r="B2087" s="191"/>
      <c r="C2087" s="191"/>
      <c r="D2087" s="191"/>
      <c r="E2087" s="44">
        <v>906</v>
      </c>
      <c r="F2087" s="44" t="s">
        <v>185</v>
      </c>
      <c r="G2087" s="44">
        <v>1400002060</v>
      </c>
      <c r="H2087" s="56">
        <v>244</v>
      </c>
      <c r="I2087" s="56"/>
      <c r="J2087" s="57"/>
      <c r="K2087" s="57"/>
      <c r="L2087" s="56">
        <v>310</v>
      </c>
      <c r="M2087" s="89" t="s">
        <v>136</v>
      </c>
      <c r="N2087" s="57">
        <f>SUMIFS(техфайл!$H$7:$H$4325,техфайл!$D$7:$D$4325,F2087,техфайл!$E$7:$E$4325,G2087,техфайл!$F$7:$F$4325,H2087,техфайл!$G$7:$G$4325,L2087,техфайл!$A$7:$A$4325,A2087,техфайл!$K$7:$K$4325,M2087)</f>
        <v>0</v>
      </c>
      <c r="O2087" s="43"/>
      <c r="P2087" s="56" t="str">
        <f t="shared" si="220"/>
        <v>90607031400002060244</v>
      </c>
    </row>
    <row r="2088" spans="1:16" hidden="1" x14ac:dyDescent="0.3">
      <c r="A2088" s="82">
        <v>34383855</v>
      </c>
      <c r="B2088" s="191"/>
      <c r="C2088" s="191"/>
      <c r="D2088" s="191"/>
      <c r="E2088" s="44">
        <v>906</v>
      </c>
      <c r="F2088" s="44" t="s">
        <v>185</v>
      </c>
      <c r="G2088" s="44">
        <v>1400002060</v>
      </c>
      <c r="H2088" s="56">
        <v>244</v>
      </c>
      <c r="I2088" s="56"/>
      <c r="J2088" s="57"/>
      <c r="K2088" s="57"/>
      <c r="L2088" s="56">
        <v>344</v>
      </c>
      <c r="M2088" s="89" t="s">
        <v>136</v>
      </c>
      <c r="N2088" s="57">
        <f>SUMIFS(техфайл!$H$7:$H$4325,техфайл!$D$7:$D$4325,F2088,техфайл!$E$7:$E$4325,G2088,техфайл!$F$7:$F$4325,H2088,техфайл!$G$7:$G$4325,L2088,техфайл!$A$7:$A$4325,A2088,техфайл!$K$7:$K$4325,M2088)</f>
        <v>0</v>
      </c>
      <c r="O2088" s="43"/>
      <c r="P2088" s="56" t="str">
        <f t="shared" si="220"/>
        <v>90607031400002060244</v>
      </c>
    </row>
    <row r="2089" spans="1:16" hidden="1" x14ac:dyDescent="0.3">
      <c r="A2089" s="82">
        <v>34383855</v>
      </c>
      <c r="B2089" s="191"/>
      <c r="C2089" s="191"/>
      <c r="D2089" s="191"/>
      <c r="E2089" s="44">
        <v>906</v>
      </c>
      <c r="F2089" s="44" t="s">
        <v>185</v>
      </c>
      <c r="G2089" s="44">
        <v>1400002060</v>
      </c>
      <c r="H2089" s="56">
        <v>244</v>
      </c>
      <c r="I2089" s="56"/>
      <c r="J2089" s="57"/>
      <c r="K2089" s="57"/>
      <c r="L2089" s="56">
        <v>346</v>
      </c>
      <c r="M2089" s="89" t="s">
        <v>136</v>
      </c>
      <c r="N2089" s="57">
        <f>SUMIFS(техфайл!$H$7:$H$4325,техфайл!$D$7:$D$4325,F2089,техфайл!$E$7:$E$4325,G2089,техфайл!$F$7:$F$4325,H2089,техфайл!$G$7:$G$4325,L2089,техфайл!$A$7:$A$4325,A2089,техфайл!$K$7:$K$4325,M2089)</f>
        <v>0</v>
      </c>
      <c r="O2089" s="43"/>
      <c r="P2089" s="56" t="str">
        <f t="shared" si="220"/>
        <v>90607031400002060244</v>
      </c>
    </row>
    <row r="2090" spans="1:16" hidden="1" x14ac:dyDescent="0.3">
      <c r="A2090" s="82">
        <v>34383855</v>
      </c>
      <c r="B2090" s="191"/>
      <c r="C2090" s="191"/>
      <c r="D2090" s="191"/>
      <c r="E2090" s="44">
        <v>906</v>
      </c>
      <c r="F2090" s="44" t="s">
        <v>185</v>
      </c>
      <c r="G2090" s="44">
        <v>1400002060</v>
      </c>
      <c r="H2090" s="56">
        <v>851</v>
      </c>
      <c r="I2090" s="56"/>
      <c r="J2090" s="57">
        <f>SUMIFS(техфайл!$H$7:$H$4325,техфайл!$D$7:$D$4325,F2090,техфайл!$E$7:$E$4325,G2090,техфайл!$F$7:$F$4325,H2090,техфайл!$A$7:$A$4325,A2090)</f>
        <v>0</v>
      </c>
      <c r="K2090" s="57"/>
      <c r="L2090" s="56">
        <v>291</v>
      </c>
      <c r="M2090" s="89" t="s">
        <v>138</v>
      </c>
      <c r="N2090" s="57">
        <f>SUMIFS(техфайл!$H$7:$H$4325,техфайл!$D$7:$D$4325,F2090,техфайл!$E$7:$E$4325,G2090,техфайл!$F$7:$F$4325,H2090,техфайл!$G$7:$G$4325,L2090,техфайл!$A$7:$A$4325,A2090,техфайл!$K$7:$K$4325,M2090)</f>
        <v>0</v>
      </c>
      <c r="O2090" s="43"/>
      <c r="P2090" s="56" t="str">
        <f t="shared" si="220"/>
        <v>90607031400002060851</v>
      </c>
    </row>
    <row r="2091" spans="1:16" hidden="1" x14ac:dyDescent="0.3">
      <c r="A2091" s="82">
        <v>34383855</v>
      </c>
      <c r="B2091" s="191"/>
      <c r="C2091" s="191"/>
      <c r="D2091" s="191"/>
      <c r="E2091" s="44">
        <v>906</v>
      </c>
      <c r="F2091" s="44" t="s">
        <v>174</v>
      </c>
      <c r="G2091" s="62">
        <v>1400005000</v>
      </c>
      <c r="H2091" s="56">
        <v>112</v>
      </c>
      <c r="I2091" s="56"/>
      <c r="J2091" s="57">
        <f>SUMIFS(техфайл!$H$7:$H$4325,техфайл!$D$7:$D$4325,F2091,техфайл!$E$7:$E$4325,G2091,техфайл!$F$7:$F$4325,H2091,техфайл!$A$7:$A$4325,A2091)</f>
        <v>0</v>
      </c>
      <c r="K2091" s="57"/>
      <c r="L2091" s="56">
        <v>212</v>
      </c>
      <c r="M2091" s="89" t="s">
        <v>175</v>
      </c>
      <c r="N2091" s="57">
        <f>SUMIFS(техфайл!$H$7:$H$4325,техфайл!$D$7:$D$4325,F2091,техфайл!$E$7:$E$4325,G2091,техфайл!$F$7:$F$4325,H2091,техфайл!$G$7:$G$4325,L2091,техфайл!$A$7:$A$4325,A2091,техфайл!$K$7:$K$4325,M2091)</f>
        <v>0</v>
      </c>
      <c r="O2091" s="43"/>
      <c r="P2091" s="56" t="str">
        <f t="shared" si="220"/>
        <v>90607051400005000112</v>
      </c>
    </row>
    <row r="2092" spans="1:16" hidden="1" x14ac:dyDescent="0.3">
      <c r="A2092" s="82">
        <v>34383855</v>
      </c>
      <c r="B2092" s="192"/>
      <c r="C2092" s="192"/>
      <c r="D2092" s="192"/>
      <c r="E2092" s="44">
        <v>906</v>
      </c>
      <c r="F2092" s="44" t="s">
        <v>174</v>
      </c>
      <c r="G2092" s="62">
        <v>1400005000</v>
      </c>
      <c r="H2092" s="56">
        <v>244</v>
      </c>
      <c r="I2092" s="56"/>
      <c r="J2092" s="57">
        <f>SUMIFS(техфайл!$H$7:$H$4325,техфайл!$D$7:$D$4325,F2092,техфайл!$E$7:$E$4325,G2092,техфайл!$F$7:$F$4325,H2092,техфайл!$A$7:$A$4325,A2092)</f>
        <v>0</v>
      </c>
      <c r="K2092" s="57"/>
      <c r="L2092" s="56">
        <v>226</v>
      </c>
      <c r="M2092" s="89" t="s">
        <v>175</v>
      </c>
      <c r="N2092" s="57">
        <f>SUMIFS(техфайл!$H$7:$H$4325,техфайл!$D$7:$D$4325,F2092,техфайл!$E$7:$E$4325,G2092,техфайл!$F$7:$F$4325,H2092,техфайл!$G$7:$G$4325,L2092,техфайл!$A$7:$A$4325,A2092,техфайл!$K$7:$K$4325,M2092)</f>
        <v>0</v>
      </c>
      <c r="O2092" s="43"/>
      <c r="P2092" s="56" t="str">
        <f t="shared" si="220"/>
        <v>90607051400005000244</v>
      </c>
    </row>
    <row r="2093" spans="1:16" ht="18.75" hidden="1" customHeight="1" x14ac:dyDescent="0.3">
      <c r="A2093" s="82">
        <v>35323928</v>
      </c>
      <c r="B2093" s="190" t="s">
        <v>528</v>
      </c>
      <c r="C2093" s="190" t="s">
        <v>453</v>
      </c>
      <c r="D2093" s="190" t="str">
        <f>VLOOKUP($A2093, Учреждения!$B$4:$F$292, 3, FALSE)</f>
        <v>МБУДО Г. ГОРЛОВКИ «ЦДТ КР»</v>
      </c>
      <c r="E2093" s="81" t="s">
        <v>140</v>
      </c>
      <c r="F2093" s="81" t="s">
        <v>140</v>
      </c>
      <c r="G2093" s="81" t="s">
        <v>140</v>
      </c>
      <c r="H2093" s="81" t="s">
        <v>140</v>
      </c>
      <c r="I2093" s="81" t="s">
        <v>140</v>
      </c>
      <c r="J2093" s="81" t="s">
        <v>140</v>
      </c>
      <c r="K2093" s="80">
        <f>SUM(J2094:J2107)</f>
        <v>0</v>
      </c>
      <c r="L2093" s="56"/>
      <c r="M2093" s="89"/>
      <c r="N2093" s="57"/>
      <c r="O2093" s="43"/>
      <c r="P2093" s="85"/>
    </row>
    <row r="2094" spans="1:16" ht="18.75" hidden="1" customHeight="1" x14ac:dyDescent="0.3">
      <c r="A2094" s="82">
        <v>35323928</v>
      </c>
      <c r="B2094" s="191"/>
      <c r="C2094" s="191"/>
      <c r="D2094" s="191"/>
      <c r="E2094" s="44">
        <v>906</v>
      </c>
      <c r="F2094" s="44" t="s">
        <v>185</v>
      </c>
      <c r="G2094" s="44" t="s">
        <v>687</v>
      </c>
      <c r="H2094" s="56" t="s">
        <v>168</v>
      </c>
      <c r="I2094" s="56"/>
      <c r="J2094" s="57">
        <f>SUMIFS(техфайл!$H$7:$H$4325,техфайл!$D$7:$D$4325,F2094,техфайл!$E$7:$E$4325,G2094,техфайл!$F$7:$F$4325,H2094,техфайл!$A$7:$A$4325,A2094)</f>
        <v>0</v>
      </c>
      <c r="K2094" s="57"/>
      <c r="L2094" s="56">
        <v>211</v>
      </c>
      <c r="M2094" s="89" t="s">
        <v>172</v>
      </c>
      <c r="N2094" s="57">
        <f>SUMIFS(техфайл!$H$7:$H$4325,техфайл!$D$7:$D$4325,F2094,техфайл!$E$7:$E$4325,G2094,техфайл!$F$7:$F$4325,H2094,техфайл!$G$7:$G$4325,L2094,техфайл!$A$7:$A$4325,A2094,техфайл!$K$7:$K$4325,M2094)+SUMIFS(техфайл!$H$7:$H$4325,техфайл!$D$7:$D$4325,F2094,техфайл!$E$7:$E$4325,G2094,техфайл!$F$7:$F$4325,H2094,техфайл!$G$7:$G$4325,266,техфайл!$A$7:$A$4325,A2094,техфайл!$K$7:$K$4325,M2094)</f>
        <v>0</v>
      </c>
      <c r="O2094" s="43"/>
      <c r="P2094" s="56" t="str">
        <f t="shared" ref="P2094:P2107" si="221">E2094&amp;F2094&amp;SUBSTITUTE(G2094," ","")&amp;H2094</f>
        <v>90607036200021010111</v>
      </c>
    </row>
    <row r="2095" spans="1:16" hidden="1" x14ac:dyDescent="0.3">
      <c r="A2095" s="82">
        <v>35323928</v>
      </c>
      <c r="B2095" s="191"/>
      <c r="C2095" s="191"/>
      <c r="D2095" s="191"/>
      <c r="E2095" s="44">
        <v>906</v>
      </c>
      <c r="F2095" s="44" t="s">
        <v>185</v>
      </c>
      <c r="G2095" s="44" t="s">
        <v>687</v>
      </c>
      <c r="H2095" s="56" t="s">
        <v>170</v>
      </c>
      <c r="I2095" s="56"/>
      <c r="J2095" s="57">
        <f>SUMIFS(техфайл!$H$7:$H$4325,техфайл!$D$7:$D$4325,F2095,техфайл!$E$7:$E$4325,G2095,техфайл!$F$7:$F$4325,H2095,техфайл!$A$7:$A$4325,A2095)</f>
        <v>0</v>
      </c>
      <c r="K2095" s="57"/>
      <c r="L2095" s="56">
        <v>213</v>
      </c>
      <c r="M2095" s="89" t="s">
        <v>173</v>
      </c>
      <c r="N2095" s="57">
        <f>SUMIFS(техфайл!$H$7:$H$4325,техфайл!$D$7:$D$4325,F2095,техфайл!$E$7:$E$4325,G2095,техфайл!$F$7:$F$4325,H2095,техфайл!$G$7:$G$4325,L2095,техфайл!$A$7:$A$4325,A2095,техфайл!$K$7:$K$4325,M2095)</f>
        <v>0</v>
      </c>
      <c r="O2095" s="43"/>
      <c r="P2095" s="56" t="str">
        <f t="shared" si="221"/>
        <v>90607036200021010119</v>
      </c>
    </row>
    <row r="2096" spans="1:16" hidden="1" x14ac:dyDescent="0.3">
      <c r="A2096" s="82">
        <v>35323928</v>
      </c>
      <c r="B2096" s="191"/>
      <c r="C2096" s="191"/>
      <c r="D2096" s="191"/>
      <c r="E2096" s="44">
        <v>906</v>
      </c>
      <c r="F2096" s="44" t="s">
        <v>185</v>
      </c>
      <c r="G2096" s="44">
        <v>1400002060</v>
      </c>
      <c r="H2096" s="56">
        <v>244</v>
      </c>
      <c r="I2096" s="56"/>
      <c r="J2096" s="57">
        <f>SUMIFS(техфайл!$H$7:$H$4325,техфайл!$D$7:$D$4325,F2096,техфайл!$E$7:$E$4325,G2096,техфайл!$F$7:$F$4325,H2096,техфайл!$A$7:$A$4325,A2096)</f>
        <v>0</v>
      </c>
      <c r="K2096" s="57"/>
      <c r="L2096" s="56">
        <v>221</v>
      </c>
      <c r="M2096" s="89" t="s">
        <v>131</v>
      </c>
      <c r="N2096" s="57">
        <f>SUMIFS(техфайл!$H$7:$H$4325,техфайл!$D$7:$D$4325,F2096,техфайл!$E$7:$E$4325,G2096,техфайл!$F$7:$F$4325,H2096,техфайл!$G$7:$G$4325,L2096,техфайл!$A$7:$A$4325,A2096,техфайл!$K$7:$K$4325,M2096)</f>
        <v>0</v>
      </c>
      <c r="O2096" s="43"/>
      <c r="P2096" s="56" t="str">
        <f t="shared" si="221"/>
        <v>90607031400002060244</v>
      </c>
    </row>
    <row r="2097" spans="1:16" hidden="1" x14ac:dyDescent="0.3">
      <c r="A2097" s="82">
        <v>35323928</v>
      </c>
      <c r="B2097" s="191"/>
      <c r="C2097" s="191"/>
      <c r="D2097" s="191"/>
      <c r="E2097" s="44">
        <v>906</v>
      </c>
      <c r="F2097" s="44" t="s">
        <v>185</v>
      </c>
      <c r="G2097" s="44">
        <v>1400002060</v>
      </c>
      <c r="H2097" s="56">
        <v>247</v>
      </c>
      <c r="I2097" s="56"/>
      <c r="J2097" s="57">
        <f>SUMIFS(техфайл!$H$7:$H$4325,техфайл!$D$7:$D$4325,F2097,техфайл!$E$7:$E$4325,G2097,техфайл!$F$7:$F$4325,H2097,техфайл!$A$7:$A$4325,A2097)</f>
        <v>0</v>
      </c>
      <c r="K2097" s="57"/>
      <c r="L2097" s="56">
        <v>223</v>
      </c>
      <c r="M2097" s="89" t="s">
        <v>132</v>
      </c>
      <c r="N2097" s="57">
        <f>SUMIFS(техфайл!$H$7:$H$4325,техфайл!$D$7:$D$4325,F2097,техфайл!$E$7:$E$4325,G2097,техфайл!$F$7:$F$4325,H2097,техфайл!$G$7:$G$4325,L2097,техфайл!$A$7:$A$4325,A2097,техфайл!$K$7:$K$4325,M2097)</f>
        <v>0</v>
      </c>
      <c r="O2097" s="43"/>
      <c r="P2097" s="56" t="str">
        <f t="shared" si="221"/>
        <v>90607031400002060247</v>
      </c>
    </row>
    <row r="2098" spans="1:16" hidden="1" x14ac:dyDescent="0.3">
      <c r="A2098" s="82">
        <v>35323928</v>
      </c>
      <c r="B2098" s="191"/>
      <c r="C2098" s="191"/>
      <c r="D2098" s="191"/>
      <c r="E2098" s="44">
        <v>906</v>
      </c>
      <c r="F2098" s="44" t="s">
        <v>185</v>
      </c>
      <c r="G2098" s="44">
        <v>1400002060</v>
      </c>
      <c r="H2098" s="56">
        <v>244</v>
      </c>
      <c r="I2098" s="56"/>
      <c r="J2098" s="57"/>
      <c r="K2098" s="57"/>
      <c r="L2098" s="56">
        <v>223</v>
      </c>
      <c r="M2098" s="89" t="s">
        <v>133</v>
      </c>
      <c r="N2098" s="57">
        <f>SUMIFS(техфайл!$H$7:$H$4325,техфайл!$D$7:$D$4325,F2098,техфайл!$E$7:$E$4325,G2098,техфайл!$F$7:$F$4325,H2098,техфайл!$G$7:$G$4325,L2098,техфайл!$A$7:$A$4325,A2098,техфайл!$K$7:$K$4325,M2098)</f>
        <v>0</v>
      </c>
      <c r="O2098" s="43"/>
      <c r="P2098" s="56" t="str">
        <f t="shared" si="221"/>
        <v>90607031400002060244</v>
      </c>
    </row>
    <row r="2099" spans="1:16" hidden="1" x14ac:dyDescent="0.3">
      <c r="A2099" s="82">
        <v>35323928</v>
      </c>
      <c r="B2099" s="191"/>
      <c r="C2099" s="191"/>
      <c r="D2099" s="191"/>
      <c r="E2099" s="44">
        <v>906</v>
      </c>
      <c r="F2099" s="44" t="s">
        <v>185</v>
      </c>
      <c r="G2099" s="44">
        <v>1400002060</v>
      </c>
      <c r="H2099" s="56">
        <v>247</v>
      </c>
      <c r="I2099" s="56"/>
      <c r="J2099" s="57"/>
      <c r="K2099" s="57"/>
      <c r="L2099" s="56">
        <v>223</v>
      </c>
      <c r="M2099" s="89" t="s">
        <v>134</v>
      </c>
      <c r="N2099" s="57">
        <f>SUMIFS(техфайл!$H$7:$H$4325,техфайл!$D$7:$D$4325,F2099,техфайл!$E$7:$E$4325,G2099,техфайл!$F$7:$F$4325,H2099,техфайл!$G$7:$G$4325,L2099,техфайл!$A$7:$A$4325,A2099,техфайл!$K$7:$K$4325,M2099)</f>
        <v>0</v>
      </c>
      <c r="O2099" s="43"/>
      <c r="P2099" s="56" t="str">
        <f t="shared" si="221"/>
        <v>90607031400002060247</v>
      </c>
    </row>
    <row r="2100" spans="1:16" hidden="1" x14ac:dyDescent="0.3">
      <c r="A2100" s="82">
        <v>35323928</v>
      </c>
      <c r="B2100" s="191"/>
      <c r="C2100" s="191"/>
      <c r="D2100" s="191"/>
      <c r="E2100" s="44">
        <v>906</v>
      </c>
      <c r="F2100" s="44" t="s">
        <v>185</v>
      </c>
      <c r="G2100" s="44">
        <v>1400002060</v>
      </c>
      <c r="H2100" s="56">
        <v>244</v>
      </c>
      <c r="I2100" s="56"/>
      <c r="J2100" s="57"/>
      <c r="K2100" s="57"/>
      <c r="L2100" s="56">
        <v>225</v>
      </c>
      <c r="M2100" s="89" t="s">
        <v>131</v>
      </c>
      <c r="N2100" s="57">
        <f>SUMIFS(техфайл!$H$7:$H$4325,техфайл!$D$7:$D$4325,F2100,техфайл!$E$7:$E$4325,G2100,техфайл!$F$7:$F$4325,H2100,техфайл!$G$7:$G$4325,L2100,техфайл!$A$7:$A$4325,A2100,техфайл!$K$7:$K$4325,M2100)</f>
        <v>0</v>
      </c>
      <c r="O2100" s="43"/>
      <c r="P2100" s="56" t="str">
        <f t="shared" si="221"/>
        <v>90607031400002060244</v>
      </c>
    </row>
    <row r="2101" spans="1:16" hidden="1" x14ac:dyDescent="0.3">
      <c r="A2101" s="82">
        <v>35323928</v>
      </c>
      <c r="B2101" s="191"/>
      <c r="C2101" s="191"/>
      <c r="D2101" s="191"/>
      <c r="E2101" s="44">
        <v>906</v>
      </c>
      <c r="F2101" s="44" t="s">
        <v>185</v>
      </c>
      <c r="G2101" s="44">
        <v>1400002060</v>
      </c>
      <c r="H2101" s="56">
        <v>244</v>
      </c>
      <c r="I2101" s="56"/>
      <c r="J2101" s="57"/>
      <c r="K2101" s="57"/>
      <c r="L2101" s="56">
        <v>226</v>
      </c>
      <c r="M2101" s="89" t="s">
        <v>131</v>
      </c>
      <c r="N2101" s="57">
        <f>SUMIFS(техфайл!$H$7:$H$4325,техфайл!$D$7:$D$4325,F2101,техфайл!$E$7:$E$4325,G2101,техфайл!$F$7:$F$4325,H2101,техфайл!$G$7:$G$4325,L2101,техфайл!$A$7:$A$4325,A2101,техфайл!$K$7:$K$4325,M2101)</f>
        <v>0</v>
      </c>
      <c r="O2101" s="43"/>
      <c r="P2101" s="56" t="str">
        <f t="shared" si="221"/>
        <v>90607031400002060244</v>
      </c>
    </row>
    <row r="2102" spans="1:16" hidden="1" x14ac:dyDescent="0.3">
      <c r="A2102" s="82">
        <v>35323928</v>
      </c>
      <c r="B2102" s="191"/>
      <c r="C2102" s="191"/>
      <c r="D2102" s="191"/>
      <c r="E2102" s="44">
        <v>906</v>
      </c>
      <c r="F2102" s="44" t="s">
        <v>185</v>
      </c>
      <c r="G2102" s="44">
        <v>1400002060</v>
      </c>
      <c r="H2102" s="56">
        <v>244</v>
      </c>
      <c r="I2102" s="56"/>
      <c r="J2102" s="57"/>
      <c r="K2102" s="57"/>
      <c r="L2102" s="56">
        <v>310</v>
      </c>
      <c r="M2102" s="89" t="s">
        <v>136</v>
      </c>
      <c r="N2102" s="57">
        <f>SUMIFS(техфайл!$H$7:$H$4325,техфайл!$D$7:$D$4325,F2102,техфайл!$E$7:$E$4325,G2102,техфайл!$F$7:$F$4325,H2102,техфайл!$G$7:$G$4325,L2102,техфайл!$A$7:$A$4325,A2102,техфайл!$K$7:$K$4325,M2102)</f>
        <v>0</v>
      </c>
      <c r="O2102" s="43"/>
      <c r="P2102" s="56" t="str">
        <f t="shared" si="221"/>
        <v>90607031400002060244</v>
      </c>
    </row>
    <row r="2103" spans="1:16" hidden="1" x14ac:dyDescent="0.3">
      <c r="A2103" s="82">
        <v>35323928</v>
      </c>
      <c r="B2103" s="191"/>
      <c r="C2103" s="191"/>
      <c r="D2103" s="191"/>
      <c r="E2103" s="44">
        <v>906</v>
      </c>
      <c r="F2103" s="44" t="s">
        <v>185</v>
      </c>
      <c r="G2103" s="44">
        <v>1400002060</v>
      </c>
      <c r="H2103" s="56">
        <v>244</v>
      </c>
      <c r="I2103" s="56"/>
      <c r="J2103" s="57"/>
      <c r="K2103" s="57"/>
      <c r="L2103" s="56">
        <v>344</v>
      </c>
      <c r="M2103" s="89" t="s">
        <v>136</v>
      </c>
      <c r="N2103" s="57">
        <f>SUMIFS(техфайл!$H$7:$H$4325,техфайл!$D$7:$D$4325,F2103,техфайл!$E$7:$E$4325,G2103,техфайл!$F$7:$F$4325,H2103,техфайл!$G$7:$G$4325,L2103,техфайл!$A$7:$A$4325,A2103,техфайл!$K$7:$K$4325,M2103)</f>
        <v>0</v>
      </c>
      <c r="O2103" s="43"/>
      <c r="P2103" s="56" t="str">
        <f t="shared" si="221"/>
        <v>90607031400002060244</v>
      </c>
    </row>
    <row r="2104" spans="1:16" hidden="1" x14ac:dyDescent="0.3">
      <c r="A2104" s="82">
        <v>35323928</v>
      </c>
      <c r="B2104" s="191"/>
      <c r="C2104" s="191"/>
      <c r="D2104" s="191"/>
      <c r="E2104" s="44">
        <v>906</v>
      </c>
      <c r="F2104" s="44" t="s">
        <v>185</v>
      </c>
      <c r="G2104" s="44">
        <v>1400002060</v>
      </c>
      <c r="H2104" s="56">
        <v>244</v>
      </c>
      <c r="I2104" s="56"/>
      <c r="J2104" s="57"/>
      <c r="K2104" s="57"/>
      <c r="L2104" s="56">
        <v>346</v>
      </c>
      <c r="M2104" s="89" t="s">
        <v>136</v>
      </c>
      <c r="N2104" s="57">
        <f>SUMIFS(техфайл!$H$7:$H$4325,техфайл!$D$7:$D$4325,F2104,техфайл!$E$7:$E$4325,G2104,техфайл!$F$7:$F$4325,H2104,техфайл!$G$7:$G$4325,L2104,техфайл!$A$7:$A$4325,A2104,техфайл!$K$7:$K$4325,M2104)</f>
        <v>0</v>
      </c>
      <c r="O2104" s="43"/>
      <c r="P2104" s="56" t="str">
        <f t="shared" si="221"/>
        <v>90607031400002060244</v>
      </c>
    </row>
    <row r="2105" spans="1:16" hidden="1" x14ac:dyDescent="0.3">
      <c r="A2105" s="82">
        <v>35323928</v>
      </c>
      <c r="B2105" s="191"/>
      <c r="C2105" s="191"/>
      <c r="D2105" s="191"/>
      <c r="E2105" s="44">
        <v>906</v>
      </c>
      <c r="F2105" s="44" t="s">
        <v>185</v>
      </c>
      <c r="G2105" s="44">
        <v>1400002060</v>
      </c>
      <c r="H2105" s="56">
        <v>851</v>
      </c>
      <c r="I2105" s="56"/>
      <c r="J2105" s="57">
        <f>SUMIFS(техфайл!$H$7:$H$4325,техфайл!$D$7:$D$4325,F2105,техфайл!$E$7:$E$4325,G2105,техфайл!$F$7:$F$4325,H2105,техфайл!$A$7:$A$4325,A2105)</f>
        <v>0</v>
      </c>
      <c r="K2105" s="57"/>
      <c r="L2105" s="56">
        <v>291</v>
      </c>
      <c r="M2105" s="89" t="s">
        <v>138</v>
      </c>
      <c r="N2105" s="57">
        <f>SUMIFS(техфайл!$H$7:$H$4325,техфайл!$D$7:$D$4325,F2105,техфайл!$E$7:$E$4325,G2105,техфайл!$F$7:$F$4325,H2105,техфайл!$G$7:$G$4325,L2105,техфайл!$A$7:$A$4325,A2105,техфайл!$K$7:$K$4325,M2105)</f>
        <v>0</v>
      </c>
      <c r="O2105" s="43"/>
      <c r="P2105" s="56" t="str">
        <f t="shared" si="221"/>
        <v>90607031400002060851</v>
      </c>
    </row>
    <row r="2106" spans="1:16" hidden="1" x14ac:dyDescent="0.3">
      <c r="A2106" s="82">
        <v>35323928</v>
      </c>
      <c r="B2106" s="191"/>
      <c r="C2106" s="191"/>
      <c r="D2106" s="191"/>
      <c r="E2106" s="44">
        <v>906</v>
      </c>
      <c r="F2106" s="44" t="s">
        <v>174</v>
      </c>
      <c r="G2106" s="62">
        <v>1400005000</v>
      </c>
      <c r="H2106" s="56">
        <v>112</v>
      </c>
      <c r="I2106" s="56"/>
      <c r="J2106" s="57">
        <f>SUMIFS(техфайл!$H$7:$H$4325,техфайл!$D$7:$D$4325,F2106,техфайл!$E$7:$E$4325,G2106,техфайл!$F$7:$F$4325,H2106,техфайл!$A$7:$A$4325,A2106)</f>
        <v>0</v>
      </c>
      <c r="K2106" s="57"/>
      <c r="L2106" s="56">
        <v>212</v>
      </c>
      <c r="M2106" s="89" t="s">
        <v>175</v>
      </c>
      <c r="N2106" s="57">
        <f>SUMIFS(техфайл!$H$7:$H$4325,техфайл!$D$7:$D$4325,F2106,техфайл!$E$7:$E$4325,G2106,техфайл!$F$7:$F$4325,H2106,техфайл!$G$7:$G$4325,L2106,техфайл!$A$7:$A$4325,A2106,техфайл!$K$7:$K$4325,M2106)</f>
        <v>0</v>
      </c>
      <c r="O2106" s="43"/>
      <c r="P2106" s="56" t="str">
        <f t="shared" si="221"/>
        <v>90607051400005000112</v>
      </c>
    </row>
    <row r="2107" spans="1:16" hidden="1" x14ac:dyDescent="0.3">
      <c r="A2107" s="82">
        <v>35323928</v>
      </c>
      <c r="B2107" s="192"/>
      <c r="C2107" s="192"/>
      <c r="D2107" s="192"/>
      <c r="E2107" s="44">
        <v>906</v>
      </c>
      <c r="F2107" s="44" t="s">
        <v>174</v>
      </c>
      <c r="G2107" s="62">
        <v>1400005000</v>
      </c>
      <c r="H2107" s="56">
        <v>244</v>
      </c>
      <c r="I2107" s="56"/>
      <c r="J2107" s="57">
        <f>SUMIFS(техфайл!$H$7:$H$4325,техфайл!$D$7:$D$4325,F2107,техфайл!$E$7:$E$4325,G2107,техфайл!$F$7:$F$4325,H2107,техфайл!$A$7:$A$4325,A2107)</f>
        <v>0</v>
      </c>
      <c r="K2107" s="57"/>
      <c r="L2107" s="56">
        <v>226</v>
      </c>
      <c r="M2107" s="89" t="s">
        <v>175</v>
      </c>
      <c r="N2107" s="57">
        <f>SUMIFS(техфайл!$H$7:$H$4325,техфайл!$D$7:$D$4325,F2107,техфайл!$E$7:$E$4325,G2107,техфайл!$F$7:$F$4325,H2107,техфайл!$G$7:$G$4325,L2107,техфайл!$A$7:$A$4325,A2107,техфайл!$K$7:$K$4325,M2107)</f>
        <v>0</v>
      </c>
      <c r="O2107" s="43"/>
      <c r="P2107" s="56" t="str">
        <f t="shared" si="221"/>
        <v>90607051400005000244</v>
      </c>
    </row>
    <row r="2108" spans="1:16" ht="18.75" hidden="1" customHeight="1" x14ac:dyDescent="0.3">
      <c r="A2108" s="82">
        <v>51020407</v>
      </c>
      <c r="B2108" s="190" t="s">
        <v>529</v>
      </c>
      <c r="C2108" s="190" t="s">
        <v>454</v>
      </c>
      <c r="D2108" s="190" t="str">
        <f>VLOOKUP($A2108, Учреждения!$B$4:$F$292, 3, FALSE)</f>
        <v>МБУДО Г. ГОРЛОВКИ «ДДТ»</v>
      </c>
      <c r="E2108" s="81" t="s">
        <v>140</v>
      </c>
      <c r="F2108" s="81" t="s">
        <v>140</v>
      </c>
      <c r="G2108" s="81" t="s">
        <v>140</v>
      </c>
      <c r="H2108" s="81" t="s">
        <v>140</v>
      </c>
      <c r="I2108" s="81" t="s">
        <v>140</v>
      </c>
      <c r="J2108" s="81" t="s">
        <v>140</v>
      </c>
      <c r="K2108" s="80">
        <f>SUM(J2109:J2122)</f>
        <v>0</v>
      </c>
      <c r="L2108" s="56"/>
      <c r="M2108" s="89"/>
      <c r="N2108" s="57"/>
      <c r="O2108" s="43"/>
      <c r="P2108" s="85"/>
    </row>
    <row r="2109" spans="1:16" ht="18.75" hidden="1" customHeight="1" x14ac:dyDescent="0.3">
      <c r="A2109" s="82">
        <v>51020407</v>
      </c>
      <c r="B2109" s="191"/>
      <c r="C2109" s="191"/>
      <c r="D2109" s="191"/>
      <c r="E2109" s="44">
        <v>906</v>
      </c>
      <c r="F2109" s="44" t="s">
        <v>185</v>
      </c>
      <c r="G2109" s="44" t="s">
        <v>687</v>
      </c>
      <c r="H2109" s="56" t="s">
        <v>168</v>
      </c>
      <c r="I2109" s="56"/>
      <c r="J2109" s="57">
        <f>SUMIFS(техфайл!$H$7:$H$4325,техфайл!$D$7:$D$4325,F2109,техфайл!$E$7:$E$4325,G2109,техфайл!$F$7:$F$4325,H2109,техфайл!$A$7:$A$4325,A2109)</f>
        <v>0</v>
      </c>
      <c r="K2109" s="57"/>
      <c r="L2109" s="56">
        <v>211</v>
      </c>
      <c r="M2109" s="89" t="s">
        <v>172</v>
      </c>
      <c r="N2109" s="57">
        <f>SUMIFS(техфайл!$H$7:$H$4325,техфайл!$D$7:$D$4325,F2109,техфайл!$E$7:$E$4325,G2109,техфайл!$F$7:$F$4325,H2109,техфайл!$G$7:$G$4325,L2109,техфайл!$A$7:$A$4325,A2109,техфайл!$K$7:$K$4325,M2109)+SUMIFS(техфайл!$H$7:$H$4325,техфайл!$D$7:$D$4325,F2109,техфайл!$E$7:$E$4325,G2109,техфайл!$F$7:$F$4325,H2109,техфайл!$G$7:$G$4325,266,техфайл!$A$7:$A$4325,A2109,техфайл!$K$7:$K$4325,M2109)</f>
        <v>0</v>
      </c>
      <c r="O2109" s="43"/>
      <c r="P2109" s="56" t="str">
        <f t="shared" ref="P2109:P2122" si="222">E2109&amp;F2109&amp;SUBSTITUTE(G2109," ","")&amp;H2109</f>
        <v>90607036200021010111</v>
      </c>
    </row>
    <row r="2110" spans="1:16" hidden="1" x14ac:dyDescent="0.3">
      <c r="A2110" s="82">
        <v>51020407</v>
      </c>
      <c r="B2110" s="191"/>
      <c r="C2110" s="191"/>
      <c r="D2110" s="191"/>
      <c r="E2110" s="44">
        <v>906</v>
      </c>
      <c r="F2110" s="44" t="s">
        <v>185</v>
      </c>
      <c r="G2110" s="44" t="s">
        <v>687</v>
      </c>
      <c r="H2110" s="56" t="s">
        <v>170</v>
      </c>
      <c r="I2110" s="56"/>
      <c r="J2110" s="57">
        <f>SUMIFS(техфайл!$H$7:$H$4325,техфайл!$D$7:$D$4325,F2110,техфайл!$E$7:$E$4325,G2110,техфайл!$F$7:$F$4325,H2110,техфайл!$A$7:$A$4325,A2110)</f>
        <v>0</v>
      </c>
      <c r="K2110" s="57"/>
      <c r="L2110" s="56">
        <v>213</v>
      </c>
      <c r="M2110" s="89" t="s">
        <v>173</v>
      </c>
      <c r="N2110" s="57">
        <f>SUMIFS(техфайл!$H$7:$H$4325,техфайл!$D$7:$D$4325,F2110,техфайл!$E$7:$E$4325,G2110,техфайл!$F$7:$F$4325,H2110,техфайл!$G$7:$G$4325,L2110,техфайл!$A$7:$A$4325,A2110,техфайл!$K$7:$K$4325,M2110)</f>
        <v>0</v>
      </c>
      <c r="O2110" s="43"/>
      <c r="P2110" s="56" t="str">
        <f t="shared" si="222"/>
        <v>90607036200021010119</v>
      </c>
    </row>
    <row r="2111" spans="1:16" hidden="1" x14ac:dyDescent="0.3">
      <c r="A2111" s="82">
        <v>51020407</v>
      </c>
      <c r="B2111" s="191"/>
      <c r="C2111" s="191"/>
      <c r="D2111" s="191"/>
      <c r="E2111" s="44">
        <v>906</v>
      </c>
      <c r="F2111" s="44" t="s">
        <v>185</v>
      </c>
      <c r="G2111" s="44">
        <v>1400002060</v>
      </c>
      <c r="H2111" s="56">
        <v>244</v>
      </c>
      <c r="I2111" s="56"/>
      <c r="J2111" s="57">
        <f>SUMIFS(техфайл!$H$7:$H$4325,техфайл!$D$7:$D$4325,F2111,техфайл!$E$7:$E$4325,G2111,техфайл!$F$7:$F$4325,H2111,техфайл!$A$7:$A$4325,A2111)</f>
        <v>0</v>
      </c>
      <c r="K2111" s="57"/>
      <c r="L2111" s="56">
        <v>221</v>
      </c>
      <c r="M2111" s="89" t="s">
        <v>131</v>
      </c>
      <c r="N2111" s="57">
        <f>SUMIFS(техфайл!$H$7:$H$4325,техфайл!$D$7:$D$4325,F2111,техфайл!$E$7:$E$4325,G2111,техфайл!$F$7:$F$4325,H2111,техфайл!$G$7:$G$4325,L2111,техфайл!$A$7:$A$4325,A2111,техфайл!$K$7:$K$4325,M2111)</f>
        <v>0</v>
      </c>
      <c r="O2111" s="43"/>
      <c r="P2111" s="56" t="str">
        <f t="shared" si="222"/>
        <v>90607031400002060244</v>
      </c>
    </row>
    <row r="2112" spans="1:16" hidden="1" x14ac:dyDescent="0.3">
      <c r="A2112" s="82">
        <v>51020407</v>
      </c>
      <c r="B2112" s="191"/>
      <c r="C2112" s="191"/>
      <c r="D2112" s="191"/>
      <c r="E2112" s="44">
        <v>906</v>
      </c>
      <c r="F2112" s="44" t="s">
        <v>185</v>
      </c>
      <c r="G2112" s="44">
        <v>1400002060</v>
      </c>
      <c r="H2112" s="56">
        <v>247</v>
      </c>
      <c r="I2112" s="56"/>
      <c r="J2112" s="57">
        <f>SUMIFS(техфайл!$H$7:$H$4325,техфайл!$D$7:$D$4325,F2112,техфайл!$E$7:$E$4325,G2112,техфайл!$F$7:$F$4325,H2112,техфайл!$A$7:$A$4325,A2112)</f>
        <v>0</v>
      </c>
      <c r="K2112" s="57"/>
      <c r="L2112" s="56">
        <v>223</v>
      </c>
      <c r="M2112" s="89" t="s">
        <v>132</v>
      </c>
      <c r="N2112" s="57">
        <f>SUMIFS(техфайл!$H$7:$H$4325,техфайл!$D$7:$D$4325,F2112,техфайл!$E$7:$E$4325,G2112,техфайл!$F$7:$F$4325,H2112,техфайл!$G$7:$G$4325,L2112,техфайл!$A$7:$A$4325,A2112,техфайл!$K$7:$K$4325,M2112)</f>
        <v>0</v>
      </c>
      <c r="O2112" s="43"/>
      <c r="P2112" s="56" t="str">
        <f t="shared" si="222"/>
        <v>90607031400002060247</v>
      </c>
    </row>
    <row r="2113" spans="1:16" hidden="1" x14ac:dyDescent="0.3">
      <c r="A2113" s="82">
        <v>51020407</v>
      </c>
      <c r="B2113" s="191"/>
      <c r="C2113" s="191"/>
      <c r="D2113" s="191"/>
      <c r="E2113" s="44">
        <v>906</v>
      </c>
      <c r="F2113" s="44" t="s">
        <v>185</v>
      </c>
      <c r="G2113" s="44">
        <v>1400002060</v>
      </c>
      <c r="H2113" s="56">
        <v>244</v>
      </c>
      <c r="I2113" s="56"/>
      <c r="J2113" s="57"/>
      <c r="K2113" s="57"/>
      <c r="L2113" s="56">
        <v>223</v>
      </c>
      <c r="M2113" s="89" t="s">
        <v>133</v>
      </c>
      <c r="N2113" s="57">
        <f>SUMIFS(техфайл!$H$7:$H$4325,техфайл!$D$7:$D$4325,F2113,техфайл!$E$7:$E$4325,G2113,техфайл!$F$7:$F$4325,H2113,техфайл!$G$7:$G$4325,L2113,техфайл!$A$7:$A$4325,A2113,техфайл!$K$7:$K$4325,M2113)</f>
        <v>0</v>
      </c>
      <c r="O2113" s="43"/>
      <c r="P2113" s="56" t="str">
        <f t="shared" si="222"/>
        <v>90607031400002060244</v>
      </c>
    </row>
    <row r="2114" spans="1:16" hidden="1" x14ac:dyDescent="0.3">
      <c r="A2114" s="82">
        <v>51020407</v>
      </c>
      <c r="B2114" s="191"/>
      <c r="C2114" s="191"/>
      <c r="D2114" s="191"/>
      <c r="E2114" s="44">
        <v>906</v>
      </c>
      <c r="F2114" s="44" t="s">
        <v>185</v>
      </c>
      <c r="G2114" s="44">
        <v>1400002060</v>
      </c>
      <c r="H2114" s="56">
        <v>247</v>
      </c>
      <c r="I2114" s="56"/>
      <c r="J2114" s="57"/>
      <c r="K2114" s="57"/>
      <c r="L2114" s="56">
        <v>223</v>
      </c>
      <c r="M2114" s="89" t="s">
        <v>134</v>
      </c>
      <c r="N2114" s="57">
        <f>SUMIFS(техфайл!$H$7:$H$4325,техфайл!$D$7:$D$4325,F2114,техфайл!$E$7:$E$4325,G2114,техфайл!$F$7:$F$4325,H2114,техфайл!$G$7:$G$4325,L2114,техфайл!$A$7:$A$4325,A2114,техфайл!$K$7:$K$4325,M2114)</f>
        <v>0</v>
      </c>
      <c r="O2114" s="43"/>
      <c r="P2114" s="56" t="str">
        <f t="shared" si="222"/>
        <v>90607031400002060247</v>
      </c>
    </row>
    <row r="2115" spans="1:16" hidden="1" x14ac:dyDescent="0.3">
      <c r="A2115" s="82">
        <v>51020407</v>
      </c>
      <c r="B2115" s="191"/>
      <c r="C2115" s="191"/>
      <c r="D2115" s="191"/>
      <c r="E2115" s="44">
        <v>906</v>
      </c>
      <c r="F2115" s="44" t="s">
        <v>185</v>
      </c>
      <c r="G2115" s="44">
        <v>1400002060</v>
      </c>
      <c r="H2115" s="56">
        <v>244</v>
      </c>
      <c r="I2115" s="56"/>
      <c r="J2115" s="57"/>
      <c r="K2115" s="57"/>
      <c r="L2115" s="56">
        <v>225</v>
      </c>
      <c r="M2115" s="89" t="s">
        <v>131</v>
      </c>
      <c r="N2115" s="57">
        <f>SUMIFS(техфайл!$H$7:$H$4325,техфайл!$D$7:$D$4325,F2115,техфайл!$E$7:$E$4325,G2115,техфайл!$F$7:$F$4325,H2115,техфайл!$G$7:$G$4325,L2115,техфайл!$A$7:$A$4325,A2115,техфайл!$K$7:$K$4325,M2115)</f>
        <v>0</v>
      </c>
      <c r="O2115" s="43"/>
      <c r="P2115" s="56" t="str">
        <f t="shared" si="222"/>
        <v>90607031400002060244</v>
      </c>
    </row>
    <row r="2116" spans="1:16" hidden="1" x14ac:dyDescent="0.3">
      <c r="A2116" s="82">
        <v>51020407</v>
      </c>
      <c r="B2116" s="191"/>
      <c r="C2116" s="191"/>
      <c r="D2116" s="191"/>
      <c r="E2116" s="44">
        <v>906</v>
      </c>
      <c r="F2116" s="44" t="s">
        <v>185</v>
      </c>
      <c r="G2116" s="44">
        <v>1400002060</v>
      </c>
      <c r="H2116" s="56">
        <v>244</v>
      </c>
      <c r="I2116" s="56"/>
      <c r="J2116" s="57"/>
      <c r="K2116" s="57"/>
      <c r="L2116" s="56">
        <v>226</v>
      </c>
      <c r="M2116" s="89" t="s">
        <v>131</v>
      </c>
      <c r="N2116" s="57">
        <f>SUMIFS(техфайл!$H$7:$H$4325,техфайл!$D$7:$D$4325,F2116,техфайл!$E$7:$E$4325,G2116,техфайл!$F$7:$F$4325,H2116,техфайл!$G$7:$G$4325,L2116,техфайл!$A$7:$A$4325,A2116,техфайл!$K$7:$K$4325,M2116)</f>
        <v>0</v>
      </c>
      <c r="O2116" s="43"/>
      <c r="P2116" s="56" t="str">
        <f t="shared" si="222"/>
        <v>90607031400002060244</v>
      </c>
    </row>
    <row r="2117" spans="1:16" hidden="1" x14ac:dyDescent="0.3">
      <c r="A2117" s="82">
        <v>51020407</v>
      </c>
      <c r="B2117" s="191"/>
      <c r="C2117" s="191"/>
      <c r="D2117" s="191"/>
      <c r="E2117" s="44">
        <v>906</v>
      </c>
      <c r="F2117" s="44" t="s">
        <v>185</v>
      </c>
      <c r="G2117" s="44">
        <v>1400002060</v>
      </c>
      <c r="H2117" s="56">
        <v>244</v>
      </c>
      <c r="I2117" s="56"/>
      <c r="J2117" s="57"/>
      <c r="K2117" s="57"/>
      <c r="L2117" s="56">
        <v>310</v>
      </c>
      <c r="M2117" s="89" t="s">
        <v>136</v>
      </c>
      <c r="N2117" s="57">
        <f>SUMIFS(техфайл!$H$7:$H$4325,техфайл!$D$7:$D$4325,F2117,техфайл!$E$7:$E$4325,G2117,техфайл!$F$7:$F$4325,H2117,техфайл!$G$7:$G$4325,L2117,техфайл!$A$7:$A$4325,A2117,техфайл!$K$7:$K$4325,M2117)</f>
        <v>0</v>
      </c>
      <c r="O2117" s="43"/>
      <c r="P2117" s="56" t="str">
        <f t="shared" si="222"/>
        <v>90607031400002060244</v>
      </c>
    </row>
    <row r="2118" spans="1:16" hidden="1" x14ac:dyDescent="0.3">
      <c r="A2118" s="82">
        <v>51020407</v>
      </c>
      <c r="B2118" s="191"/>
      <c r="C2118" s="191"/>
      <c r="D2118" s="191"/>
      <c r="E2118" s="44">
        <v>906</v>
      </c>
      <c r="F2118" s="44" t="s">
        <v>185</v>
      </c>
      <c r="G2118" s="44">
        <v>1400002060</v>
      </c>
      <c r="H2118" s="56">
        <v>244</v>
      </c>
      <c r="I2118" s="56"/>
      <c r="J2118" s="57"/>
      <c r="K2118" s="57"/>
      <c r="L2118" s="56">
        <v>344</v>
      </c>
      <c r="M2118" s="89" t="s">
        <v>136</v>
      </c>
      <c r="N2118" s="57">
        <f>SUMIFS(техфайл!$H$7:$H$4325,техфайл!$D$7:$D$4325,F2118,техфайл!$E$7:$E$4325,G2118,техфайл!$F$7:$F$4325,H2118,техфайл!$G$7:$G$4325,L2118,техфайл!$A$7:$A$4325,A2118,техфайл!$K$7:$K$4325,M2118)</f>
        <v>0</v>
      </c>
      <c r="O2118" s="43"/>
      <c r="P2118" s="56" t="str">
        <f t="shared" si="222"/>
        <v>90607031400002060244</v>
      </c>
    </row>
    <row r="2119" spans="1:16" hidden="1" x14ac:dyDescent="0.3">
      <c r="A2119" s="82">
        <v>51020407</v>
      </c>
      <c r="B2119" s="191"/>
      <c r="C2119" s="191"/>
      <c r="D2119" s="191"/>
      <c r="E2119" s="44">
        <v>906</v>
      </c>
      <c r="F2119" s="44" t="s">
        <v>185</v>
      </c>
      <c r="G2119" s="44">
        <v>1400002060</v>
      </c>
      <c r="H2119" s="56">
        <v>244</v>
      </c>
      <c r="I2119" s="56"/>
      <c r="J2119" s="57"/>
      <c r="K2119" s="57"/>
      <c r="L2119" s="56">
        <v>346</v>
      </c>
      <c r="M2119" s="89" t="s">
        <v>136</v>
      </c>
      <c r="N2119" s="57">
        <f>SUMIFS(техфайл!$H$7:$H$4325,техфайл!$D$7:$D$4325,F2119,техфайл!$E$7:$E$4325,G2119,техфайл!$F$7:$F$4325,H2119,техфайл!$G$7:$G$4325,L2119,техфайл!$A$7:$A$4325,A2119,техфайл!$K$7:$K$4325,M2119)</f>
        <v>0</v>
      </c>
      <c r="O2119" s="43"/>
      <c r="P2119" s="56" t="str">
        <f t="shared" si="222"/>
        <v>90607031400002060244</v>
      </c>
    </row>
    <row r="2120" spans="1:16" hidden="1" x14ac:dyDescent="0.3">
      <c r="A2120" s="82">
        <v>51020407</v>
      </c>
      <c r="B2120" s="191"/>
      <c r="C2120" s="191"/>
      <c r="D2120" s="191"/>
      <c r="E2120" s="44">
        <v>906</v>
      </c>
      <c r="F2120" s="44" t="s">
        <v>185</v>
      </c>
      <c r="G2120" s="44">
        <v>1400002060</v>
      </c>
      <c r="H2120" s="56">
        <v>851</v>
      </c>
      <c r="I2120" s="56"/>
      <c r="J2120" s="57">
        <f>SUMIFS(техфайл!$H$7:$H$4325,техфайл!$D$7:$D$4325,F2120,техфайл!$E$7:$E$4325,G2120,техфайл!$F$7:$F$4325,H2120,техфайл!$A$7:$A$4325,A2120)</f>
        <v>0</v>
      </c>
      <c r="K2120" s="57"/>
      <c r="L2120" s="56">
        <v>291</v>
      </c>
      <c r="M2120" s="89" t="s">
        <v>138</v>
      </c>
      <c r="N2120" s="57">
        <f>SUMIFS(техфайл!$H$7:$H$4325,техфайл!$D$7:$D$4325,F2120,техфайл!$E$7:$E$4325,G2120,техфайл!$F$7:$F$4325,H2120,техфайл!$G$7:$G$4325,L2120,техфайл!$A$7:$A$4325,A2120,техфайл!$K$7:$K$4325,M2120)</f>
        <v>0</v>
      </c>
      <c r="O2120" s="43"/>
      <c r="P2120" s="56" t="str">
        <f t="shared" si="222"/>
        <v>90607031400002060851</v>
      </c>
    </row>
    <row r="2121" spans="1:16" hidden="1" x14ac:dyDescent="0.3">
      <c r="A2121" s="82">
        <v>51020407</v>
      </c>
      <c r="B2121" s="191"/>
      <c r="C2121" s="191"/>
      <c r="D2121" s="191"/>
      <c r="E2121" s="44">
        <v>906</v>
      </c>
      <c r="F2121" s="44" t="s">
        <v>174</v>
      </c>
      <c r="G2121" s="62">
        <v>1400005000</v>
      </c>
      <c r="H2121" s="56">
        <v>112</v>
      </c>
      <c r="I2121" s="56"/>
      <c r="J2121" s="57">
        <f>SUMIFS(техфайл!$H$7:$H$4325,техфайл!$D$7:$D$4325,F2121,техфайл!$E$7:$E$4325,G2121,техфайл!$F$7:$F$4325,H2121,техфайл!$A$7:$A$4325,A2121)</f>
        <v>0</v>
      </c>
      <c r="K2121" s="57"/>
      <c r="L2121" s="56">
        <v>212</v>
      </c>
      <c r="M2121" s="89" t="s">
        <v>175</v>
      </c>
      <c r="N2121" s="57">
        <f>SUMIFS(техфайл!$H$7:$H$4325,техфайл!$D$7:$D$4325,F2121,техфайл!$E$7:$E$4325,G2121,техфайл!$F$7:$F$4325,H2121,техфайл!$G$7:$G$4325,L2121,техфайл!$A$7:$A$4325,A2121,техфайл!$K$7:$K$4325,M2121)</f>
        <v>0</v>
      </c>
      <c r="O2121" s="43"/>
      <c r="P2121" s="56" t="str">
        <f t="shared" si="222"/>
        <v>90607051400005000112</v>
      </c>
    </row>
    <row r="2122" spans="1:16" hidden="1" x14ac:dyDescent="0.3">
      <c r="A2122" s="82">
        <v>51020407</v>
      </c>
      <c r="B2122" s="192"/>
      <c r="C2122" s="192"/>
      <c r="D2122" s="192"/>
      <c r="E2122" s="44">
        <v>906</v>
      </c>
      <c r="F2122" s="44" t="s">
        <v>174</v>
      </c>
      <c r="G2122" s="62">
        <v>1400005000</v>
      </c>
      <c r="H2122" s="56">
        <v>244</v>
      </c>
      <c r="I2122" s="56"/>
      <c r="J2122" s="57">
        <f>SUMIFS(техфайл!$H$7:$H$4325,техфайл!$D$7:$D$4325,F2122,техфайл!$E$7:$E$4325,G2122,техфайл!$F$7:$F$4325,H2122,техфайл!$A$7:$A$4325,A2122)</f>
        <v>0</v>
      </c>
      <c r="K2122" s="57"/>
      <c r="L2122" s="56">
        <v>226</v>
      </c>
      <c r="M2122" s="89" t="s">
        <v>175</v>
      </c>
      <c r="N2122" s="57">
        <f>SUMIFS(техфайл!$H$7:$H$4325,техфайл!$D$7:$D$4325,F2122,техфайл!$E$7:$E$4325,G2122,техфайл!$F$7:$F$4325,H2122,техфайл!$G$7:$G$4325,L2122,техфайл!$A$7:$A$4325,A2122,техфайл!$K$7:$K$4325,M2122)</f>
        <v>0</v>
      </c>
      <c r="O2122" s="43"/>
      <c r="P2122" s="56" t="str">
        <f t="shared" si="222"/>
        <v>90607051400005000244</v>
      </c>
    </row>
    <row r="2123" spans="1:16" ht="18.75" hidden="1" customHeight="1" x14ac:dyDescent="0.3">
      <c r="A2123" s="82">
        <v>35498492</v>
      </c>
      <c r="B2123" s="190" t="s">
        <v>530</v>
      </c>
      <c r="C2123" s="190" t="s">
        <v>455</v>
      </c>
      <c r="D2123" s="190" t="str">
        <f>VLOOKUP($A2123, Учреждения!$B$4:$F$292, 3, FALSE)</f>
        <v>МБУДО Г. ГОРЛОВКИ «ЦДТ НИКИТОВСКОГО РАЙОНА»</v>
      </c>
      <c r="E2123" s="81" t="s">
        <v>140</v>
      </c>
      <c r="F2123" s="81" t="s">
        <v>140</v>
      </c>
      <c r="G2123" s="81" t="s">
        <v>140</v>
      </c>
      <c r="H2123" s="81" t="s">
        <v>140</v>
      </c>
      <c r="I2123" s="81" t="s">
        <v>140</v>
      </c>
      <c r="J2123" s="81" t="s">
        <v>140</v>
      </c>
      <c r="K2123" s="80">
        <f>SUM(J2124:J2137)</f>
        <v>0</v>
      </c>
      <c r="L2123" s="56"/>
      <c r="M2123" s="89"/>
      <c r="N2123" s="57"/>
      <c r="O2123" s="43"/>
      <c r="P2123" s="85"/>
    </row>
    <row r="2124" spans="1:16" ht="18.75" hidden="1" customHeight="1" x14ac:dyDescent="0.3">
      <c r="A2124" s="82">
        <v>35498492</v>
      </c>
      <c r="B2124" s="191"/>
      <c r="C2124" s="191"/>
      <c r="D2124" s="191"/>
      <c r="E2124" s="44">
        <v>906</v>
      </c>
      <c r="F2124" s="44" t="s">
        <v>185</v>
      </c>
      <c r="G2124" s="44" t="s">
        <v>687</v>
      </c>
      <c r="H2124" s="56" t="s">
        <v>168</v>
      </c>
      <c r="I2124" s="56"/>
      <c r="J2124" s="57">
        <f>SUMIFS(техфайл!$H$7:$H$4325,техфайл!$D$7:$D$4325,F2124,техфайл!$E$7:$E$4325,G2124,техфайл!$F$7:$F$4325,H2124,техфайл!$A$7:$A$4325,A2124)</f>
        <v>0</v>
      </c>
      <c r="K2124" s="57"/>
      <c r="L2124" s="56">
        <v>211</v>
      </c>
      <c r="M2124" s="89" t="s">
        <v>172</v>
      </c>
      <c r="N2124" s="57">
        <f>SUMIFS(техфайл!$H$7:$H$4325,техфайл!$D$7:$D$4325,F2124,техфайл!$E$7:$E$4325,G2124,техфайл!$F$7:$F$4325,H2124,техфайл!$G$7:$G$4325,L2124,техфайл!$A$7:$A$4325,A2124,техфайл!$K$7:$K$4325,M2124)+SUMIFS(техфайл!$H$7:$H$4325,техфайл!$D$7:$D$4325,F2124,техфайл!$E$7:$E$4325,G2124,техфайл!$F$7:$F$4325,H2124,техфайл!$G$7:$G$4325,266,техфайл!$A$7:$A$4325,A2124,техфайл!$K$7:$K$4325,M2124)</f>
        <v>0</v>
      </c>
      <c r="O2124" s="43"/>
      <c r="P2124" s="56" t="str">
        <f t="shared" ref="P2124:P2137" si="223">E2124&amp;F2124&amp;SUBSTITUTE(G2124," ","")&amp;H2124</f>
        <v>90607036200021010111</v>
      </c>
    </row>
    <row r="2125" spans="1:16" hidden="1" x14ac:dyDescent="0.3">
      <c r="A2125" s="82">
        <v>35498492</v>
      </c>
      <c r="B2125" s="191"/>
      <c r="C2125" s="191"/>
      <c r="D2125" s="191"/>
      <c r="E2125" s="44">
        <v>906</v>
      </c>
      <c r="F2125" s="44" t="s">
        <v>185</v>
      </c>
      <c r="G2125" s="44" t="s">
        <v>687</v>
      </c>
      <c r="H2125" s="56" t="s">
        <v>170</v>
      </c>
      <c r="I2125" s="56"/>
      <c r="J2125" s="57">
        <f>SUMIFS(техфайл!$H$7:$H$4325,техфайл!$D$7:$D$4325,F2125,техфайл!$E$7:$E$4325,G2125,техфайл!$F$7:$F$4325,H2125,техфайл!$A$7:$A$4325,A2125)</f>
        <v>0</v>
      </c>
      <c r="K2125" s="57"/>
      <c r="L2125" s="56">
        <v>213</v>
      </c>
      <c r="M2125" s="89" t="s">
        <v>173</v>
      </c>
      <c r="N2125" s="57">
        <f>SUMIFS(техфайл!$H$7:$H$4325,техфайл!$D$7:$D$4325,F2125,техфайл!$E$7:$E$4325,G2125,техфайл!$F$7:$F$4325,H2125,техфайл!$G$7:$G$4325,L2125,техфайл!$A$7:$A$4325,A2125,техфайл!$K$7:$K$4325,M2125)</f>
        <v>0</v>
      </c>
      <c r="O2125" s="43"/>
      <c r="P2125" s="56" t="str">
        <f t="shared" si="223"/>
        <v>90607036200021010119</v>
      </c>
    </row>
    <row r="2126" spans="1:16" hidden="1" x14ac:dyDescent="0.3">
      <c r="A2126" s="82">
        <v>35498492</v>
      </c>
      <c r="B2126" s="191"/>
      <c r="C2126" s="191"/>
      <c r="D2126" s="191"/>
      <c r="E2126" s="44">
        <v>906</v>
      </c>
      <c r="F2126" s="44" t="s">
        <v>185</v>
      </c>
      <c r="G2126" s="44">
        <v>1400002060</v>
      </c>
      <c r="H2126" s="56">
        <v>244</v>
      </c>
      <c r="I2126" s="56"/>
      <c r="J2126" s="57">
        <f>SUMIFS(техфайл!$H$7:$H$4325,техфайл!$D$7:$D$4325,F2126,техфайл!$E$7:$E$4325,G2126,техфайл!$F$7:$F$4325,H2126,техфайл!$A$7:$A$4325,A2126)</f>
        <v>0</v>
      </c>
      <c r="K2126" s="57"/>
      <c r="L2126" s="56">
        <v>221</v>
      </c>
      <c r="M2126" s="89" t="s">
        <v>131</v>
      </c>
      <c r="N2126" s="57">
        <f>SUMIFS(техфайл!$H$7:$H$4325,техфайл!$D$7:$D$4325,F2126,техфайл!$E$7:$E$4325,G2126,техфайл!$F$7:$F$4325,H2126,техфайл!$G$7:$G$4325,L2126,техфайл!$A$7:$A$4325,A2126,техфайл!$K$7:$K$4325,M2126)</f>
        <v>0</v>
      </c>
      <c r="O2126" s="43"/>
      <c r="P2126" s="56" t="str">
        <f t="shared" si="223"/>
        <v>90607031400002060244</v>
      </c>
    </row>
    <row r="2127" spans="1:16" hidden="1" x14ac:dyDescent="0.3">
      <c r="A2127" s="82">
        <v>35498492</v>
      </c>
      <c r="B2127" s="191"/>
      <c r="C2127" s="191"/>
      <c r="D2127" s="191"/>
      <c r="E2127" s="44">
        <v>906</v>
      </c>
      <c r="F2127" s="44" t="s">
        <v>185</v>
      </c>
      <c r="G2127" s="44">
        <v>1400002060</v>
      </c>
      <c r="H2127" s="56">
        <v>247</v>
      </c>
      <c r="I2127" s="56"/>
      <c r="J2127" s="57">
        <f>SUMIFS(техфайл!$H$7:$H$4325,техфайл!$D$7:$D$4325,F2127,техфайл!$E$7:$E$4325,G2127,техфайл!$F$7:$F$4325,H2127,техфайл!$A$7:$A$4325,A2127)</f>
        <v>0</v>
      </c>
      <c r="K2127" s="57"/>
      <c r="L2127" s="56">
        <v>223</v>
      </c>
      <c r="M2127" s="89" t="s">
        <v>132</v>
      </c>
      <c r="N2127" s="57">
        <f>SUMIFS(техфайл!$H$7:$H$4325,техфайл!$D$7:$D$4325,F2127,техфайл!$E$7:$E$4325,G2127,техфайл!$F$7:$F$4325,H2127,техфайл!$G$7:$G$4325,L2127,техфайл!$A$7:$A$4325,A2127,техфайл!$K$7:$K$4325,M2127)+SUMIFS(техфайл!$H$7:$H$4325,техфайл!$D$7:$D$4325,F2127,техфайл!$E$7:$E$4325,G2127,техфайл!$F$7:$F$4325,"244",техфайл!$G$7:$G$4325,"224",техфайл!$A$7:$A$4325,A2127,техфайл!$K$7:$K$4325,M2127)</f>
        <v>0</v>
      </c>
      <c r="O2127" s="43"/>
      <c r="P2127" s="56" t="str">
        <f t="shared" si="223"/>
        <v>90607031400002060247</v>
      </c>
    </row>
    <row r="2128" spans="1:16" hidden="1" x14ac:dyDescent="0.3">
      <c r="A2128" s="82">
        <v>35498492</v>
      </c>
      <c r="B2128" s="191"/>
      <c r="C2128" s="191"/>
      <c r="D2128" s="191"/>
      <c r="E2128" s="44">
        <v>906</v>
      </c>
      <c r="F2128" s="44" t="s">
        <v>185</v>
      </c>
      <c r="G2128" s="44">
        <v>1400002060</v>
      </c>
      <c r="H2128" s="56">
        <v>244</v>
      </c>
      <c r="I2128" s="56"/>
      <c r="J2128" s="57"/>
      <c r="K2128" s="57"/>
      <c r="L2128" s="56">
        <v>223</v>
      </c>
      <c r="M2128" s="89" t="s">
        <v>133</v>
      </c>
      <c r="N2128" s="57">
        <f>SUMIFS(техфайл!$H$7:$H$4325,техфайл!$D$7:$D$4325,F2128,техфайл!$E$7:$E$4325,G2128,техфайл!$F$7:$F$4325,H2128,техфайл!$G$7:$G$4325,L2128,техфайл!$A$7:$A$4325,A2128,техфайл!$K$7:$K$4325,M2128)+SUMIFS(техфайл!$H$7:$H$4325,техфайл!$D$7:$D$4325,F2128,техфайл!$E$7:$E$4325,G2128,техфайл!$F$7:$F$4325,H2128,техфайл!$G$7:$G$4325,"224",техфайл!$A$7:$A$4325,A2128,техфайл!$K$7:$K$4325,M2128)</f>
        <v>0</v>
      </c>
      <c r="O2128" s="43"/>
      <c r="P2128" s="56" t="str">
        <f t="shared" si="223"/>
        <v>90607031400002060244</v>
      </c>
    </row>
    <row r="2129" spans="1:16" hidden="1" x14ac:dyDescent="0.3">
      <c r="A2129" s="82">
        <v>35498492</v>
      </c>
      <c r="B2129" s="191"/>
      <c r="C2129" s="191"/>
      <c r="D2129" s="191"/>
      <c r="E2129" s="44">
        <v>906</v>
      </c>
      <c r="F2129" s="44" t="s">
        <v>185</v>
      </c>
      <c r="G2129" s="44">
        <v>1400002060</v>
      </c>
      <c r="H2129" s="56">
        <v>247</v>
      </c>
      <c r="I2129" s="56"/>
      <c r="J2129" s="57"/>
      <c r="K2129" s="57"/>
      <c r="L2129" s="56">
        <v>223</v>
      </c>
      <c r="M2129" s="89" t="s">
        <v>134</v>
      </c>
      <c r="N2129" s="57">
        <f>SUMIFS(техфайл!$H$7:$H$4325,техфайл!$D$7:$D$4325,F2129,техфайл!$E$7:$E$4325,G2129,техфайл!$F$7:$F$4325,H2129,техфайл!$G$7:$G$4325,L2129,техфайл!$A$7:$A$4325,A2129,техфайл!$K$7:$K$4325,M2129)+SUMIFS(техфайл!$H$7:$H$4325,техфайл!$D$7:$D$4325,F2129,техфайл!$E$7:$E$4325,G2129,техфайл!$F$7:$F$4325,"244",техфайл!$G$7:$G$4325,"224",техфайл!$A$7:$A$4325,A2129,техфайл!$K$7:$K$4325,M2129)</f>
        <v>0</v>
      </c>
      <c r="O2129" s="43"/>
      <c r="P2129" s="56" t="str">
        <f t="shared" si="223"/>
        <v>90607031400002060247</v>
      </c>
    </row>
    <row r="2130" spans="1:16" hidden="1" x14ac:dyDescent="0.3">
      <c r="A2130" s="82">
        <v>35498492</v>
      </c>
      <c r="B2130" s="191"/>
      <c r="C2130" s="191"/>
      <c r="D2130" s="191"/>
      <c r="E2130" s="44">
        <v>906</v>
      </c>
      <c r="F2130" s="44" t="s">
        <v>185</v>
      </c>
      <c r="G2130" s="44">
        <v>1400002060</v>
      </c>
      <c r="H2130" s="56">
        <v>244</v>
      </c>
      <c r="I2130" s="56"/>
      <c r="J2130" s="57"/>
      <c r="K2130" s="57"/>
      <c r="L2130" s="56">
        <v>225</v>
      </c>
      <c r="M2130" s="89" t="s">
        <v>131</v>
      </c>
      <c r="N2130" s="57">
        <f>SUMIFS(техфайл!$H$7:$H$4325,техфайл!$D$7:$D$4325,F2130,техфайл!$E$7:$E$4325,G2130,техфайл!$F$7:$F$4325,H2130,техфайл!$G$7:$G$4325,L2130,техфайл!$A$7:$A$4325,A2130,техфайл!$K$7:$K$4325,M2130)</f>
        <v>0</v>
      </c>
      <c r="O2130" s="43"/>
      <c r="P2130" s="56" t="str">
        <f t="shared" si="223"/>
        <v>90607031400002060244</v>
      </c>
    </row>
    <row r="2131" spans="1:16" hidden="1" x14ac:dyDescent="0.3">
      <c r="A2131" s="82">
        <v>35498492</v>
      </c>
      <c r="B2131" s="191"/>
      <c r="C2131" s="191"/>
      <c r="D2131" s="191"/>
      <c r="E2131" s="44">
        <v>906</v>
      </c>
      <c r="F2131" s="44" t="s">
        <v>185</v>
      </c>
      <c r="G2131" s="44">
        <v>1400002060</v>
      </c>
      <c r="H2131" s="56">
        <v>244</v>
      </c>
      <c r="I2131" s="56"/>
      <c r="J2131" s="57"/>
      <c r="K2131" s="57"/>
      <c r="L2131" s="56">
        <v>226</v>
      </c>
      <c r="M2131" s="89" t="s">
        <v>131</v>
      </c>
      <c r="N2131" s="57">
        <f>SUMIFS(техфайл!$H$7:$H$4325,техфайл!$D$7:$D$4325,F2131,техфайл!$E$7:$E$4325,G2131,техфайл!$F$7:$F$4325,H2131,техфайл!$G$7:$G$4325,L2131,техфайл!$A$7:$A$4325,A2131,техфайл!$K$7:$K$4325,M2131)</f>
        <v>0</v>
      </c>
      <c r="O2131" s="43"/>
      <c r="P2131" s="56" t="str">
        <f t="shared" si="223"/>
        <v>90607031400002060244</v>
      </c>
    </row>
    <row r="2132" spans="1:16" hidden="1" x14ac:dyDescent="0.3">
      <c r="A2132" s="82">
        <v>35498492</v>
      </c>
      <c r="B2132" s="191"/>
      <c r="C2132" s="191"/>
      <c r="D2132" s="191"/>
      <c r="E2132" s="44">
        <v>906</v>
      </c>
      <c r="F2132" s="44" t="s">
        <v>185</v>
      </c>
      <c r="G2132" s="44">
        <v>1400002060</v>
      </c>
      <c r="H2132" s="56">
        <v>244</v>
      </c>
      <c r="I2132" s="56"/>
      <c r="J2132" s="57"/>
      <c r="K2132" s="57"/>
      <c r="L2132" s="56">
        <v>310</v>
      </c>
      <c r="M2132" s="89" t="s">
        <v>136</v>
      </c>
      <c r="N2132" s="57">
        <f>SUMIFS(техфайл!$H$7:$H$4325,техфайл!$D$7:$D$4325,F2132,техфайл!$E$7:$E$4325,G2132,техфайл!$F$7:$F$4325,H2132,техфайл!$G$7:$G$4325,L2132,техфайл!$A$7:$A$4325,A2132,техфайл!$K$7:$K$4325,M2132)</f>
        <v>0</v>
      </c>
      <c r="O2132" s="43"/>
      <c r="P2132" s="56" t="str">
        <f t="shared" si="223"/>
        <v>90607031400002060244</v>
      </c>
    </row>
    <row r="2133" spans="1:16" hidden="1" x14ac:dyDescent="0.3">
      <c r="A2133" s="82">
        <v>35498492</v>
      </c>
      <c r="B2133" s="191"/>
      <c r="C2133" s="191"/>
      <c r="D2133" s="191"/>
      <c r="E2133" s="44">
        <v>906</v>
      </c>
      <c r="F2133" s="44" t="s">
        <v>185</v>
      </c>
      <c r="G2133" s="44">
        <v>1400002060</v>
      </c>
      <c r="H2133" s="56">
        <v>244</v>
      </c>
      <c r="I2133" s="56"/>
      <c r="J2133" s="57"/>
      <c r="K2133" s="57"/>
      <c r="L2133" s="56">
        <v>344</v>
      </c>
      <c r="M2133" s="89" t="s">
        <v>136</v>
      </c>
      <c r="N2133" s="57">
        <f>SUMIFS(техфайл!$H$7:$H$4325,техфайл!$D$7:$D$4325,F2133,техфайл!$E$7:$E$4325,G2133,техфайл!$F$7:$F$4325,H2133,техфайл!$G$7:$G$4325,L2133,техфайл!$A$7:$A$4325,A2133,техфайл!$K$7:$K$4325,M2133)</f>
        <v>0</v>
      </c>
      <c r="O2133" s="43"/>
      <c r="P2133" s="56" t="str">
        <f t="shared" si="223"/>
        <v>90607031400002060244</v>
      </c>
    </row>
    <row r="2134" spans="1:16" hidden="1" x14ac:dyDescent="0.3">
      <c r="A2134" s="82">
        <v>35498492</v>
      </c>
      <c r="B2134" s="191"/>
      <c r="C2134" s="191"/>
      <c r="D2134" s="191"/>
      <c r="E2134" s="44">
        <v>906</v>
      </c>
      <c r="F2134" s="44" t="s">
        <v>185</v>
      </c>
      <c r="G2134" s="44">
        <v>1400002060</v>
      </c>
      <c r="H2134" s="56">
        <v>244</v>
      </c>
      <c r="I2134" s="56"/>
      <c r="J2134" s="57"/>
      <c r="K2134" s="57"/>
      <c r="L2134" s="56">
        <v>346</v>
      </c>
      <c r="M2134" s="89" t="s">
        <v>136</v>
      </c>
      <c r="N2134" s="57">
        <f>SUMIFS(техфайл!$H$7:$H$4325,техфайл!$D$7:$D$4325,F2134,техфайл!$E$7:$E$4325,G2134,техфайл!$F$7:$F$4325,H2134,техфайл!$G$7:$G$4325,L2134,техфайл!$A$7:$A$4325,A2134,техфайл!$K$7:$K$4325,M2134)</f>
        <v>0</v>
      </c>
      <c r="O2134" s="43"/>
      <c r="P2134" s="56" t="str">
        <f t="shared" si="223"/>
        <v>90607031400002060244</v>
      </c>
    </row>
    <row r="2135" spans="1:16" hidden="1" x14ac:dyDescent="0.3">
      <c r="A2135" s="82">
        <v>35498492</v>
      </c>
      <c r="B2135" s="191"/>
      <c r="C2135" s="191"/>
      <c r="D2135" s="191"/>
      <c r="E2135" s="44">
        <v>906</v>
      </c>
      <c r="F2135" s="44" t="s">
        <v>185</v>
      </c>
      <c r="G2135" s="44">
        <v>1400002060</v>
      </c>
      <c r="H2135" s="56">
        <v>851</v>
      </c>
      <c r="I2135" s="56"/>
      <c r="J2135" s="57">
        <f>SUMIFS(техфайл!$H$7:$H$4325,техфайл!$D$7:$D$4325,F2135,техфайл!$E$7:$E$4325,G2135,техфайл!$F$7:$F$4325,H2135,техфайл!$A$7:$A$4325,A2135)</f>
        <v>0</v>
      </c>
      <c r="K2135" s="57"/>
      <c r="L2135" s="56">
        <v>291</v>
      </c>
      <c r="M2135" s="89" t="s">
        <v>138</v>
      </c>
      <c r="N2135" s="57">
        <f>SUMIFS(техфайл!$H$7:$H$4325,техфайл!$D$7:$D$4325,F2135,техфайл!$E$7:$E$4325,G2135,техфайл!$F$7:$F$4325,H2135,техфайл!$G$7:$G$4325,L2135,техфайл!$A$7:$A$4325,A2135,техфайл!$K$7:$K$4325,M2135)</f>
        <v>0</v>
      </c>
      <c r="O2135" s="43"/>
      <c r="P2135" s="56" t="str">
        <f t="shared" si="223"/>
        <v>90607031400002060851</v>
      </c>
    </row>
    <row r="2136" spans="1:16" hidden="1" x14ac:dyDescent="0.3">
      <c r="A2136" s="82">
        <v>35498492</v>
      </c>
      <c r="B2136" s="191"/>
      <c r="C2136" s="191"/>
      <c r="D2136" s="191"/>
      <c r="E2136" s="44">
        <v>906</v>
      </c>
      <c r="F2136" s="44" t="s">
        <v>174</v>
      </c>
      <c r="G2136" s="62">
        <v>1400005000</v>
      </c>
      <c r="H2136" s="56">
        <v>112</v>
      </c>
      <c r="I2136" s="56"/>
      <c r="J2136" s="57">
        <f>SUMIFS(техфайл!$H$7:$H$4325,техфайл!$D$7:$D$4325,F2136,техфайл!$E$7:$E$4325,G2136,техфайл!$F$7:$F$4325,H2136,техфайл!$A$7:$A$4325,A2136)</f>
        <v>0</v>
      </c>
      <c r="K2136" s="57"/>
      <c r="L2136" s="56">
        <v>212</v>
      </c>
      <c r="M2136" s="89" t="s">
        <v>175</v>
      </c>
      <c r="N2136" s="57">
        <f>SUMIFS(техфайл!$H$7:$H$4325,техфайл!$D$7:$D$4325,F2136,техфайл!$E$7:$E$4325,G2136,техфайл!$F$7:$F$4325,H2136,техфайл!$G$7:$G$4325,L2136,техфайл!$A$7:$A$4325,A2136,техфайл!$K$7:$K$4325,M2136)</f>
        <v>0</v>
      </c>
      <c r="O2136" s="43"/>
      <c r="P2136" s="56" t="str">
        <f t="shared" si="223"/>
        <v>90607051400005000112</v>
      </c>
    </row>
    <row r="2137" spans="1:16" hidden="1" x14ac:dyDescent="0.3">
      <c r="A2137" s="82">
        <v>35498492</v>
      </c>
      <c r="B2137" s="192"/>
      <c r="C2137" s="192"/>
      <c r="D2137" s="192"/>
      <c r="E2137" s="44">
        <v>906</v>
      </c>
      <c r="F2137" s="44" t="s">
        <v>174</v>
      </c>
      <c r="G2137" s="62">
        <v>1400005000</v>
      </c>
      <c r="H2137" s="56">
        <v>244</v>
      </c>
      <c r="I2137" s="56"/>
      <c r="J2137" s="57">
        <f>SUMIFS(техфайл!$H$7:$H$4325,техфайл!$D$7:$D$4325,F2137,техфайл!$E$7:$E$4325,G2137,техфайл!$F$7:$F$4325,H2137,техфайл!$A$7:$A$4325,A2137)</f>
        <v>0</v>
      </c>
      <c r="K2137" s="57"/>
      <c r="L2137" s="56">
        <v>226</v>
      </c>
      <c r="M2137" s="89" t="s">
        <v>175</v>
      </c>
      <c r="N2137" s="57">
        <f>SUMIFS(техфайл!$H$7:$H$4325,техфайл!$D$7:$D$4325,F2137,техфайл!$E$7:$E$4325,G2137,техфайл!$F$7:$F$4325,H2137,техфайл!$G$7:$G$4325,L2137,техфайл!$A$7:$A$4325,A2137,техфайл!$K$7:$K$4325,M2137)</f>
        <v>0</v>
      </c>
      <c r="O2137" s="43"/>
      <c r="P2137" s="56" t="str">
        <f t="shared" si="223"/>
        <v>90607051400005000244</v>
      </c>
    </row>
    <row r="2138" spans="1:16" ht="18.75" hidden="1" customHeight="1" x14ac:dyDescent="0.3">
      <c r="A2138" s="82">
        <v>35626657</v>
      </c>
      <c r="B2138" s="190" t="s">
        <v>531</v>
      </c>
      <c r="C2138" s="190" t="s">
        <v>456</v>
      </c>
      <c r="D2138" s="190" t="str">
        <f>VLOOKUP($A2138, Учреждения!$B$4:$F$292, 3, FALSE)</f>
        <v>МБУДО Г. ГОРЛОВКИ «ЦТТ»</v>
      </c>
      <c r="E2138" s="81" t="s">
        <v>140</v>
      </c>
      <c r="F2138" s="81" t="s">
        <v>140</v>
      </c>
      <c r="G2138" s="81" t="s">
        <v>140</v>
      </c>
      <c r="H2138" s="81" t="s">
        <v>140</v>
      </c>
      <c r="I2138" s="81" t="s">
        <v>140</v>
      </c>
      <c r="J2138" s="81" t="s">
        <v>140</v>
      </c>
      <c r="K2138" s="80">
        <f>SUM(J2139:J2154)</f>
        <v>0</v>
      </c>
      <c r="L2138" s="56"/>
      <c r="M2138" s="89"/>
      <c r="N2138" s="57"/>
      <c r="O2138" s="43"/>
      <c r="P2138" s="85"/>
    </row>
    <row r="2139" spans="1:16" ht="18.75" hidden="1" customHeight="1" x14ac:dyDescent="0.3">
      <c r="A2139" s="82">
        <v>35626657</v>
      </c>
      <c r="B2139" s="191"/>
      <c r="C2139" s="191"/>
      <c r="D2139" s="191"/>
      <c r="E2139" s="44">
        <v>906</v>
      </c>
      <c r="F2139" s="44" t="s">
        <v>185</v>
      </c>
      <c r="G2139" s="44" t="s">
        <v>687</v>
      </c>
      <c r="H2139" s="56" t="s">
        <v>168</v>
      </c>
      <c r="I2139" s="56"/>
      <c r="J2139" s="57">
        <f>SUMIFS(техфайл!$H$7:$H$4325,техфайл!$D$7:$D$4325,F2139,техфайл!$E$7:$E$4325,G2139,техфайл!$F$7:$F$4325,H2139,техфайл!$A$7:$A$4325,A2139)</f>
        <v>0</v>
      </c>
      <c r="K2139" s="57"/>
      <c r="L2139" s="56">
        <v>211</v>
      </c>
      <c r="M2139" s="89" t="s">
        <v>172</v>
      </c>
      <c r="N2139" s="57">
        <f>SUMIFS(техфайл!$H$7:$H$4325,техфайл!$D$7:$D$4325,F2139,техфайл!$E$7:$E$4325,G2139,техфайл!$F$7:$F$4325,H2139,техфайл!$G$7:$G$4325,L2139,техфайл!$A$7:$A$4325,A2139,техфайл!$K$7:$K$4325,M2139)+SUMIFS(техфайл!$H$7:$H$4325,техфайл!$D$7:$D$4325,F2139,техфайл!$E$7:$E$4325,G2139,техфайл!$F$7:$F$4325,H2139,техфайл!$G$7:$G$4325,266,техфайл!$A$7:$A$4325,A2139,техфайл!$K$7:$K$4325,M2139)</f>
        <v>0</v>
      </c>
      <c r="O2139" s="43"/>
      <c r="P2139" s="56" t="str">
        <f t="shared" ref="P2139:P2154" si="224">E2139&amp;F2139&amp;SUBSTITUTE(G2139," ","")&amp;H2139</f>
        <v>90607036200021010111</v>
      </c>
    </row>
    <row r="2140" spans="1:16" hidden="1" x14ac:dyDescent="0.3">
      <c r="A2140" s="82">
        <v>35626657</v>
      </c>
      <c r="B2140" s="191"/>
      <c r="C2140" s="191"/>
      <c r="D2140" s="191"/>
      <c r="E2140" s="44">
        <v>906</v>
      </c>
      <c r="F2140" s="44" t="s">
        <v>185</v>
      </c>
      <c r="G2140" s="44" t="s">
        <v>687</v>
      </c>
      <c r="H2140" s="56" t="s">
        <v>170</v>
      </c>
      <c r="I2140" s="56"/>
      <c r="J2140" s="57">
        <f>SUMIFS(техфайл!$H$7:$H$4325,техфайл!$D$7:$D$4325,F2140,техфайл!$E$7:$E$4325,G2140,техфайл!$F$7:$F$4325,H2140,техфайл!$A$7:$A$4325,A2140)</f>
        <v>0</v>
      </c>
      <c r="K2140" s="57"/>
      <c r="L2140" s="56">
        <v>213</v>
      </c>
      <c r="M2140" s="89" t="s">
        <v>173</v>
      </c>
      <c r="N2140" s="57">
        <f>SUMIFS(техфайл!$H$7:$H$4325,техфайл!$D$7:$D$4325,F2140,техфайл!$E$7:$E$4325,G2140,техфайл!$F$7:$F$4325,H2140,техфайл!$G$7:$G$4325,L2140,техфайл!$A$7:$A$4325,A2140,техфайл!$K$7:$K$4325,M2140)</f>
        <v>0</v>
      </c>
      <c r="O2140" s="43"/>
      <c r="P2140" s="56" t="str">
        <f>E2140&amp;F2140&amp;SUBSTITUTE(G2140," ","")&amp;H2140</f>
        <v>90607036200021010119</v>
      </c>
    </row>
    <row r="2141" spans="1:16" hidden="1" x14ac:dyDescent="0.3">
      <c r="A2141" s="82">
        <v>35626657</v>
      </c>
      <c r="B2141" s="191"/>
      <c r="C2141" s="191"/>
      <c r="D2141" s="191"/>
      <c r="E2141" s="44">
        <v>906</v>
      </c>
      <c r="F2141" s="44" t="s">
        <v>185</v>
      </c>
      <c r="G2141" s="44">
        <v>1400002060</v>
      </c>
      <c r="H2141" s="56">
        <v>244</v>
      </c>
      <c r="I2141" s="56"/>
      <c r="J2141" s="57">
        <f>SUMIFS(техфайл!$H$7:$H$4325,техфайл!$D$7:$D$4325,F2141,техфайл!$E$7:$E$4325,G2141,техфайл!$F$7:$F$4325,H2141,техфайл!$A$7:$A$4325,A2141)</f>
        <v>0</v>
      </c>
      <c r="K2141" s="57"/>
      <c r="L2141" s="56">
        <v>221</v>
      </c>
      <c r="M2141" s="89" t="s">
        <v>131</v>
      </c>
      <c r="N2141" s="57">
        <f>SUMIFS(техфайл!$H$7:$H$4325,техфайл!$D$7:$D$4325,F2141,техфайл!$E$7:$E$4325,G2141,техфайл!$F$7:$F$4325,H2141,техфайл!$G$7:$G$4325,L2141,техфайл!$A$7:$A$4325,A2141,техфайл!$K$7:$K$4325,M2141)</f>
        <v>0</v>
      </c>
      <c r="O2141" s="43"/>
      <c r="P2141" s="56" t="str">
        <f t="shared" si="224"/>
        <v>90607031400002060244</v>
      </c>
    </row>
    <row r="2142" spans="1:16" hidden="1" x14ac:dyDescent="0.3">
      <c r="A2142" s="82">
        <v>35626657</v>
      </c>
      <c r="B2142" s="191"/>
      <c r="C2142" s="191"/>
      <c r="D2142" s="191"/>
      <c r="E2142" s="44">
        <v>906</v>
      </c>
      <c r="F2142" s="44" t="s">
        <v>185</v>
      </c>
      <c r="G2142" s="44">
        <v>1400002060</v>
      </c>
      <c r="H2142" s="56">
        <v>247</v>
      </c>
      <c r="I2142" s="56"/>
      <c r="J2142" s="57">
        <f>SUMIFS(техфайл!$H$7:$H$4325,техфайл!$D$7:$D$4325,F2142,техфайл!$E$7:$E$4325,G2142,техфайл!$F$7:$F$4325,H2142,техфайл!$A$7:$A$4325,A2142)</f>
        <v>0</v>
      </c>
      <c r="K2142" s="57"/>
      <c r="L2142" s="56">
        <v>223</v>
      </c>
      <c r="M2142" s="89" t="s">
        <v>132</v>
      </c>
      <c r="N2142" s="57">
        <f>SUMIFS(техфайл!$H$7:$H$4325,техфайл!$D$7:$D$4325,F2142,техфайл!$E$7:$E$4325,G2142,техфайл!$F$7:$F$4325,H2142,техфайл!$G$7:$G$4325,L2142,техфайл!$A$7:$A$4325,A2142,техфайл!$K$7:$K$4325,M2142)</f>
        <v>0</v>
      </c>
      <c r="O2142" s="43"/>
      <c r="P2142" s="56" t="str">
        <f t="shared" si="224"/>
        <v>90607031400002060247</v>
      </c>
    </row>
    <row r="2143" spans="1:16" hidden="1" x14ac:dyDescent="0.3">
      <c r="A2143" s="82">
        <v>35626657</v>
      </c>
      <c r="B2143" s="191"/>
      <c r="C2143" s="191"/>
      <c r="D2143" s="191"/>
      <c r="E2143" s="44">
        <v>906</v>
      </c>
      <c r="F2143" s="44" t="s">
        <v>185</v>
      </c>
      <c r="G2143" s="44">
        <v>1400002060</v>
      </c>
      <c r="H2143" s="56">
        <v>244</v>
      </c>
      <c r="I2143" s="56"/>
      <c r="J2143" s="57"/>
      <c r="K2143" s="57"/>
      <c r="L2143" s="56">
        <v>223</v>
      </c>
      <c r="M2143" s="89" t="s">
        <v>133</v>
      </c>
      <c r="N2143" s="57">
        <f>SUMIFS(техфайл!$H$7:$H$4325,техфайл!$D$7:$D$4325,F2143,техфайл!$E$7:$E$4325,G2143,техфайл!$F$7:$F$4325,H2143,техфайл!$G$7:$G$4325,L2143,техфайл!$A$7:$A$4325,A2143,техфайл!$K$7:$K$4325,M2143)</f>
        <v>0</v>
      </c>
      <c r="O2143" s="43"/>
      <c r="P2143" s="56" t="str">
        <f t="shared" si="224"/>
        <v>90607031400002060244</v>
      </c>
    </row>
    <row r="2144" spans="1:16" hidden="1" x14ac:dyDescent="0.3">
      <c r="A2144" s="82">
        <v>35626657</v>
      </c>
      <c r="B2144" s="191"/>
      <c r="C2144" s="191"/>
      <c r="D2144" s="191"/>
      <c r="E2144" s="44">
        <v>906</v>
      </c>
      <c r="F2144" s="44" t="s">
        <v>185</v>
      </c>
      <c r="G2144" s="44">
        <v>1400002060</v>
      </c>
      <c r="H2144" s="56">
        <v>247</v>
      </c>
      <c r="I2144" s="56"/>
      <c r="J2144" s="57"/>
      <c r="K2144" s="57"/>
      <c r="L2144" s="56">
        <v>223</v>
      </c>
      <c r="M2144" s="89" t="s">
        <v>134</v>
      </c>
      <c r="N2144" s="57">
        <f>SUMIFS(техфайл!$H$7:$H$4325,техфайл!$D$7:$D$4325,F2144,техфайл!$E$7:$E$4325,G2144,техфайл!$F$7:$F$4325,H2144,техфайл!$G$7:$G$4325,L2144,техфайл!$A$7:$A$4325,A2144,техфайл!$K$7:$K$4325,M2144)</f>
        <v>0</v>
      </c>
      <c r="O2144" s="43"/>
      <c r="P2144" s="56" t="str">
        <f t="shared" si="224"/>
        <v>90607031400002060247</v>
      </c>
    </row>
    <row r="2145" spans="1:16" hidden="1" x14ac:dyDescent="0.3">
      <c r="A2145" s="82">
        <v>35626657</v>
      </c>
      <c r="B2145" s="191"/>
      <c r="C2145" s="191"/>
      <c r="D2145" s="191"/>
      <c r="E2145" s="44">
        <v>906</v>
      </c>
      <c r="F2145" s="44" t="s">
        <v>185</v>
      </c>
      <c r="G2145" s="44">
        <v>1400002060</v>
      </c>
      <c r="H2145" s="56">
        <v>244</v>
      </c>
      <c r="I2145" s="56"/>
      <c r="J2145" s="57"/>
      <c r="K2145" s="57"/>
      <c r="L2145" s="56">
        <v>225</v>
      </c>
      <c r="M2145" s="89" t="s">
        <v>131</v>
      </c>
      <c r="N2145" s="57">
        <f>SUMIFS(техфайл!$H$7:$H$4325,техфайл!$D$7:$D$4325,F2145,техфайл!$E$7:$E$4325,G2145,техфайл!$F$7:$F$4325,H2145,техфайл!$G$7:$G$4325,L2145,техфайл!$A$7:$A$4325,A2145,техфайл!$K$7:$K$4325,M2145)</f>
        <v>0</v>
      </c>
      <c r="O2145" s="43"/>
      <c r="P2145" s="56" t="str">
        <f t="shared" si="224"/>
        <v>90607031400002060244</v>
      </c>
    </row>
    <row r="2146" spans="1:16" hidden="1" x14ac:dyDescent="0.3">
      <c r="A2146" s="82">
        <v>35626657</v>
      </c>
      <c r="B2146" s="191"/>
      <c r="C2146" s="191"/>
      <c r="D2146" s="191"/>
      <c r="E2146" s="44">
        <v>906</v>
      </c>
      <c r="F2146" s="44" t="s">
        <v>185</v>
      </c>
      <c r="G2146" s="44">
        <v>1400002060</v>
      </c>
      <c r="H2146" s="56">
        <v>244</v>
      </c>
      <c r="I2146" s="56"/>
      <c r="J2146" s="57"/>
      <c r="K2146" s="57"/>
      <c r="L2146" s="56">
        <v>226</v>
      </c>
      <c r="M2146" s="89" t="s">
        <v>131</v>
      </c>
      <c r="N2146" s="57">
        <f>SUMIFS(техфайл!$H$7:$H$4325,техфайл!$D$7:$D$4325,F2146,техфайл!$E$7:$E$4325,G2146,техфайл!$F$7:$F$4325,H2146,техфайл!$G$7:$G$4325,L2146,техфайл!$A$7:$A$4325,A2146,техфайл!$K$7:$K$4325,M2146)</f>
        <v>0</v>
      </c>
      <c r="O2146" s="43"/>
      <c r="P2146" s="56" t="str">
        <f t="shared" si="224"/>
        <v>90607031400002060244</v>
      </c>
    </row>
    <row r="2147" spans="1:16" hidden="1" x14ac:dyDescent="0.3">
      <c r="A2147" s="82">
        <v>35626657</v>
      </c>
      <c r="B2147" s="191"/>
      <c r="C2147" s="191"/>
      <c r="D2147" s="191"/>
      <c r="E2147" s="44">
        <v>906</v>
      </c>
      <c r="F2147" s="44" t="s">
        <v>185</v>
      </c>
      <c r="G2147" s="44">
        <v>1400002060</v>
      </c>
      <c r="H2147" s="56">
        <v>244</v>
      </c>
      <c r="I2147" s="56"/>
      <c r="J2147" s="57"/>
      <c r="K2147" s="57"/>
      <c r="L2147" s="56">
        <v>227</v>
      </c>
      <c r="M2147" s="89" t="s">
        <v>131</v>
      </c>
      <c r="N2147" s="57">
        <f>SUMIFS(техфайл!$H$7:$H$4325,техфайл!$D$7:$D$4325,F2147,техфайл!$E$7:$E$4325,G2147,техфайл!$F$7:$F$4325,H2147,техфайл!$G$7:$G$4325,L2147,техфайл!$A$7:$A$4325,A2147,техфайл!$K$7:$K$4325,M2147)</f>
        <v>0</v>
      </c>
      <c r="O2147" s="43"/>
      <c r="P2147" s="56" t="str">
        <f t="shared" si="224"/>
        <v>90607031400002060244</v>
      </c>
    </row>
    <row r="2148" spans="1:16" hidden="1" x14ac:dyDescent="0.3">
      <c r="A2148" s="82">
        <v>35626657</v>
      </c>
      <c r="B2148" s="191"/>
      <c r="C2148" s="191"/>
      <c r="D2148" s="191"/>
      <c r="E2148" s="44">
        <v>906</v>
      </c>
      <c r="F2148" s="44" t="s">
        <v>185</v>
      </c>
      <c r="G2148" s="44">
        <v>1400002060</v>
      </c>
      <c r="H2148" s="56">
        <v>244</v>
      </c>
      <c r="I2148" s="56"/>
      <c r="J2148" s="57"/>
      <c r="K2148" s="57"/>
      <c r="L2148" s="56">
        <v>310</v>
      </c>
      <c r="M2148" s="89" t="s">
        <v>136</v>
      </c>
      <c r="N2148" s="57">
        <f>SUMIFS(техфайл!$H$7:$H$4325,техфайл!$D$7:$D$4325,F2148,техфайл!$E$7:$E$4325,G2148,техфайл!$F$7:$F$4325,H2148,техфайл!$G$7:$G$4325,L2148,техфайл!$A$7:$A$4325,A2148,техфайл!$K$7:$K$4325,M2148)</f>
        <v>0</v>
      </c>
      <c r="O2148" s="43"/>
      <c r="P2148" s="56" t="str">
        <f t="shared" si="224"/>
        <v>90607031400002060244</v>
      </c>
    </row>
    <row r="2149" spans="1:16" hidden="1" x14ac:dyDescent="0.3">
      <c r="A2149" s="82">
        <v>35626657</v>
      </c>
      <c r="B2149" s="191"/>
      <c r="C2149" s="191"/>
      <c r="D2149" s="191"/>
      <c r="E2149" s="44">
        <v>906</v>
      </c>
      <c r="F2149" s="44" t="s">
        <v>185</v>
      </c>
      <c r="G2149" s="44">
        <v>1400002060</v>
      </c>
      <c r="H2149" s="56">
        <v>244</v>
      </c>
      <c r="I2149" s="56"/>
      <c r="J2149" s="57"/>
      <c r="K2149" s="57"/>
      <c r="L2149" s="56">
        <v>344</v>
      </c>
      <c r="M2149" s="89" t="s">
        <v>136</v>
      </c>
      <c r="N2149" s="57">
        <f>SUMIFS(техфайл!$H$7:$H$4325,техфайл!$D$7:$D$4325,F2149,техфайл!$E$7:$E$4325,G2149,техфайл!$F$7:$F$4325,H2149,техфайл!$G$7:$G$4325,L2149,техфайл!$A$7:$A$4325,A2149,техфайл!$K$7:$K$4325,M2149)</f>
        <v>0</v>
      </c>
      <c r="O2149" s="43"/>
      <c r="P2149" s="56" t="str">
        <f t="shared" si="224"/>
        <v>90607031400002060244</v>
      </c>
    </row>
    <row r="2150" spans="1:16" hidden="1" x14ac:dyDescent="0.3">
      <c r="A2150" s="82">
        <v>35626657</v>
      </c>
      <c r="B2150" s="191"/>
      <c r="C2150" s="191"/>
      <c r="D2150" s="191"/>
      <c r="E2150" s="44">
        <v>906</v>
      </c>
      <c r="F2150" s="44" t="s">
        <v>185</v>
      </c>
      <c r="G2150" s="44">
        <v>1400002060</v>
      </c>
      <c r="H2150" s="56">
        <v>244</v>
      </c>
      <c r="I2150" s="56"/>
      <c r="J2150" s="57"/>
      <c r="K2150" s="57"/>
      <c r="L2150" s="56">
        <v>346</v>
      </c>
      <c r="M2150" s="89" t="s">
        <v>136</v>
      </c>
      <c r="N2150" s="57">
        <f>SUMIFS(техфайл!$H$7:$H$4325,техфайл!$D$7:$D$4325,F2150,техфайл!$E$7:$E$4325,G2150,техфайл!$F$7:$F$4325,H2150,техфайл!$G$7:$G$4325,L2150,техфайл!$A$7:$A$4325,A2150,техфайл!$K$7:$K$4325,M2150)</f>
        <v>0</v>
      </c>
      <c r="O2150" s="43"/>
      <c r="P2150" s="56" t="str">
        <f t="shared" si="224"/>
        <v>90607031400002060244</v>
      </c>
    </row>
    <row r="2151" spans="1:16" hidden="1" x14ac:dyDescent="0.3">
      <c r="A2151" s="82">
        <v>35626657</v>
      </c>
      <c r="B2151" s="191"/>
      <c r="C2151" s="191"/>
      <c r="D2151" s="191"/>
      <c r="E2151" s="44">
        <v>906</v>
      </c>
      <c r="F2151" s="44" t="s">
        <v>185</v>
      </c>
      <c r="G2151" s="44">
        <v>1400002060</v>
      </c>
      <c r="H2151" s="56">
        <v>851</v>
      </c>
      <c r="I2151" s="56"/>
      <c r="J2151" s="57">
        <f>SUMIFS(техфайл!$H$7:$H$4325,техфайл!$D$7:$D$4325,F2151,техфайл!$E$7:$E$4325,G2151,техфайл!$F$7:$F$4325,H2151,техфайл!$A$7:$A$4325,A2151)</f>
        <v>0</v>
      </c>
      <c r="K2151" s="57"/>
      <c r="L2151" s="56">
        <v>291</v>
      </c>
      <c r="M2151" s="89" t="s">
        <v>138</v>
      </c>
      <c r="N2151" s="57">
        <f>SUMIFS(техфайл!$H$7:$H$4325,техфайл!$D$7:$D$4325,F2151,техфайл!$E$7:$E$4325,G2151,техфайл!$F$7:$F$4325,H2151,техфайл!$G$7:$G$4325,L2151,техфайл!$A$7:$A$4325,A2151,техфайл!$K$7:$K$4325,M2151)</f>
        <v>0</v>
      </c>
      <c r="O2151" s="43"/>
      <c r="P2151" s="56" t="str">
        <f t="shared" si="224"/>
        <v>90607031400002060851</v>
      </c>
    </row>
    <row r="2152" spans="1:16" hidden="1" x14ac:dyDescent="0.3">
      <c r="A2152" s="82">
        <v>35626657</v>
      </c>
      <c r="B2152" s="191"/>
      <c r="C2152" s="191"/>
      <c r="D2152" s="191"/>
      <c r="E2152" s="44">
        <v>906</v>
      </c>
      <c r="F2152" s="44" t="s">
        <v>185</v>
      </c>
      <c r="G2152" s="44">
        <v>1400002060</v>
      </c>
      <c r="H2152" s="56">
        <v>852</v>
      </c>
      <c r="I2152" s="56"/>
      <c r="J2152" s="57">
        <f>SUMIFS(техфайл!$H$7:$H$4325,техфайл!$D$7:$D$4325,F2152,техфайл!$E$7:$E$4325,G2152,техфайл!$F$7:$F$4325,H2152,техфайл!$A$7:$A$4325,A2152)</f>
        <v>0</v>
      </c>
      <c r="K2152" s="57"/>
      <c r="L2152" s="56">
        <v>291</v>
      </c>
      <c r="M2152" s="89" t="s">
        <v>138</v>
      </c>
      <c r="N2152" s="57">
        <f>SUMIFS(техфайл!$H$7:$H$4325,техфайл!$D$7:$D$4325,F2152,техфайл!$E$7:$E$4325,G2152,техфайл!$F$7:$F$4325,H2152,техфайл!$G$7:$G$4325,L2152,техфайл!$A$7:$A$4325,A2152,техфайл!$K$7:$K$4325,M2152)</f>
        <v>0</v>
      </c>
      <c r="O2152" s="43"/>
      <c r="P2152" s="56" t="str">
        <f t="shared" si="224"/>
        <v>90607031400002060852</v>
      </c>
    </row>
    <row r="2153" spans="1:16" hidden="1" x14ac:dyDescent="0.3">
      <c r="A2153" s="82">
        <v>35626657</v>
      </c>
      <c r="B2153" s="191"/>
      <c r="C2153" s="191"/>
      <c r="D2153" s="191"/>
      <c r="E2153" s="44">
        <v>906</v>
      </c>
      <c r="F2153" s="44" t="s">
        <v>174</v>
      </c>
      <c r="G2153" s="62">
        <v>1400005000</v>
      </c>
      <c r="H2153" s="56">
        <v>112</v>
      </c>
      <c r="I2153" s="56"/>
      <c r="J2153" s="57">
        <f>SUMIFS(техфайл!$H$7:$H$4325,техфайл!$D$7:$D$4325,F2153,техфайл!$E$7:$E$4325,G2153,техфайл!$F$7:$F$4325,H2153,техфайл!$A$7:$A$4325,A2153)</f>
        <v>0</v>
      </c>
      <c r="K2153" s="57"/>
      <c r="L2153" s="56">
        <v>212</v>
      </c>
      <c r="M2153" s="89" t="s">
        <v>175</v>
      </c>
      <c r="N2153" s="57">
        <f>SUMIFS(техфайл!$H$7:$H$4325,техфайл!$D$7:$D$4325,F2153,техфайл!$E$7:$E$4325,G2153,техфайл!$F$7:$F$4325,H2153,техфайл!$G$7:$G$4325,L2153,техфайл!$A$7:$A$4325,A2153,техфайл!$K$7:$K$4325,M2153)</f>
        <v>0</v>
      </c>
      <c r="O2153" s="43"/>
      <c r="P2153" s="56" t="str">
        <f t="shared" si="224"/>
        <v>90607051400005000112</v>
      </c>
    </row>
    <row r="2154" spans="1:16" hidden="1" x14ac:dyDescent="0.3">
      <c r="A2154" s="82">
        <v>35626657</v>
      </c>
      <c r="B2154" s="192"/>
      <c r="C2154" s="192"/>
      <c r="D2154" s="192"/>
      <c r="E2154" s="44">
        <v>906</v>
      </c>
      <c r="F2154" s="44" t="s">
        <v>174</v>
      </c>
      <c r="G2154" s="62">
        <v>1400005000</v>
      </c>
      <c r="H2154" s="56">
        <v>244</v>
      </c>
      <c r="I2154" s="56"/>
      <c r="J2154" s="57">
        <f>SUMIFS(техфайл!$H$7:$H$4325,техфайл!$D$7:$D$4325,F2154,техфайл!$E$7:$E$4325,G2154,техфайл!$F$7:$F$4325,H2154,техфайл!$A$7:$A$4325,A2154)</f>
        <v>0</v>
      </c>
      <c r="K2154" s="57"/>
      <c r="L2154" s="56">
        <v>226</v>
      </c>
      <c r="M2154" s="89" t="s">
        <v>175</v>
      </c>
      <c r="N2154" s="57">
        <f>SUMIFS(техфайл!$H$7:$H$4325,техфайл!$D$7:$D$4325,F2154,техфайл!$E$7:$E$4325,G2154,техфайл!$F$7:$F$4325,H2154,техфайл!$G$7:$G$4325,L2154,техфайл!$A$7:$A$4325,A2154,техфайл!$K$7:$K$4325,M2154)</f>
        <v>0</v>
      </c>
      <c r="O2154" s="43"/>
      <c r="P2154" s="56" t="str">
        <f t="shared" si="224"/>
        <v>90607051400005000244</v>
      </c>
    </row>
    <row r="2155" spans="1:16" ht="18.75" hidden="1" customHeight="1" x14ac:dyDescent="0.3">
      <c r="A2155" s="82">
        <v>36899007</v>
      </c>
      <c r="B2155" s="190" t="s">
        <v>532</v>
      </c>
      <c r="C2155" s="190" t="s">
        <v>457</v>
      </c>
      <c r="D2155" s="190" t="str">
        <f>VLOOKUP($A2155, Учреждения!$B$4:$F$292, 3, FALSE)</f>
        <v>МБУДО Г. ГОРЛОВКИ «ЦВР»</v>
      </c>
      <c r="E2155" s="81" t="s">
        <v>140</v>
      </c>
      <c r="F2155" s="81" t="s">
        <v>140</v>
      </c>
      <c r="G2155" s="81" t="s">
        <v>140</v>
      </c>
      <c r="H2155" s="81" t="s">
        <v>140</v>
      </c>
      <c r="I2155" s="81" t="s">
        <v>140</v>
      </c>
      <c r="J2155" s="81" t="s">
        <v>140</v>
      </c>
      <c r="K2155" s="80">
        <f>SUM(J2156:J2169)</f>
        <v>0</v>
      </c>
      <c r="L2155" s="56"/>
      <c r="M2155" s="89"/>
      <c r="N2155" s="57"/>
      <c r="O2155" s="43"/>
      <c r="P2155" s="85"/>
    </row>
    <row r="2156" spans="1:16" ht="18.75" hidden="1" customHeight="1" x14ac:dyDescent="0.3">
      <c r="A2156" s="82">
        <v>36899007</v>
      </c>
      <c r="B2156" s="191"/>
      <c r="C2156" s="191"/>
      <c r="D2156" s="191"/>
      <c r="E2156" s="44">
        <v>906</v>
      </c>
      <c r="F2156" s="44" t="s">
        <v>185</v>
      </c>
      <c r="G2156" s="44" t="s">
        <v>687</v>
      </c>
      <c r="H2156" s="56" t="s">
        <v>168</v>
      </c>
      <c r="I2156" s="56"/>
      <c r="J2156" s="57">
        <f>SUMIFS(техфайл!$H$7:$H$4325,техфайл!$D$7:$D$4325,F2156,техфайл!$E$7:$E$4325,G2156,техфайл!$F$7:$F$4325,H2156,техфайл!$A$7:$A$4325,A2156)</f>
        <v>0</v>
      </c>
      <c r="K2156" s="57"/>
      <c r="L2156" s="56">
        <v>211</v>
      </c>
      <c r="M2156" s="89" t="s">
        <v>172</v>
      </c>
      <c r="N2156" s="57">
        <f>SUMIFS(техфайл!$H$7:$H$4325,техфайл!$D$7:$D$4325,F2156,техфайл!$E$7:$E$4325,G2156,техфайл!$F$7:$F$4325,H2156,техфайл!$G$7:$G$4325,L2156,техфайл!$A$7:$A$4325,A2156,техфайл!$K$7:$K$4325,M2156)+SUMIFS(техфайл!$H$7:$H$4325,техфайл!$D$7:$D$4325,F2156,техфайл!$E$7:$E$4325,G2156,техфайл!$F$7:$F$4325,H2156,техфайл!$G$7:$G$4325,266,техфайл!$A$7:$A$4325,A2156,техфайл!$K$7:$K$4325,M2156)</f>
        <v>0</v>
      </c>
      <c r="O2156" s="43"/>
      <c r="P2156" s="56" t="str">
        <f t="shared" ref="P2156:P2169" si="225">E2156&amp;F2156&amp;SUBSTITUTE(G2156," ","")&amp;H2156</f>
        <v>90607036200021010111</v>
      </c>
    </row>
    <row r="2157" spans="1:16" hidden="1" x14ac:dyDescent="0.3">
      <c r="A2157" s="82">
        <v>36899007</v>
      </c>
      <c r="B2157" s="191"/>
      <c r="C2157" s="191"/>
      <c r="D2157" s="191"/>
      <c r="E2157" s="44">
        <v>906</v>
      </c>
      <c r="F2157" s="44" t="s">
        <v>185</v>
      </c>
      <c r="G2157" s="44" t="s">
        <v>687</v>
      </c>
      <c r="H2157" s="56" t="s">
        <v>170</v>
      </c>
      <c r="I2157" s="56"/>
      <c r="J2157" s="57">
        <f>SUMIFS(техфайл!$H$7:$H$4325,техфайл!$D$7:$D$4325,F2157,техфайл!$E$7:$E$4325,G2157,техфайл!$F$7:$F$4325,H2157,техфайл!$A$7:$A$4325,A2157)</f>
        <v>0</v>
      </c>
      <c r="K2157" s="57"/>
      <c r="L2157" s="56">
        <v>213</v>
      </c>
      <c r="M2157" s="89" t="s">
        <v>173</v>
      </c>
      <c r="N2157" s="57">
        <f>SUMIFS(техфайл!$H$7:$H$4325,техфайл!$D$7:$D$4325,F2157,техфайл!$E$7:$E$4325,G2157,техфайл!$F$7:$F$4325,H2157,техфайл!$G$7:$G$4325,L2157,техфайл!$A$7:$A$4325,A2157,техфайл!$K$7:$K$4325,M2157)</f>
        <v>0</v>
      </c>
      <c r="O2157" s="43"/>
      <c r="P2157" s="56" t="str">
        <f t="shared" si="225"/>
        <v>90607036200021010119</v>
      </c>
    </row>
    <row r="2158" spans="1:16" hidden="1" x14ac:dyDescent="0.3">
      <c r="A2158" s="82">
        <v>36899007</v>
      </c>
      <c r="B2158" s="191"/>
      <c r="C2158" s="191"/>
      <c r="D2158" s="191"/>
      <c r="E2158" s="44">
        <v>906</v>
      </c>
      <c r="F2158" s="44" t="s">
        <v>185</v>
      </c>
      <c r="G2158" s="44">
        <v>1400002060</v>
      </c>
      <c r="H2158" s="56">
        <v>244</v>
      </c>
      <c r="I2158" s="56"/>
      <c r="J2158" s="57">
        <f>SUMIFS(техфайл!$H$7:$H$4325,техфайл!$D$7:$D$4325,F2158,техфайл!$E$7:$E$4325,G2158,техфайл!$F$7:$F$4325,H2158,техфайл!$A$7:$A$4325,A2158)</f>
        <v>0</v>
      </c>
      <c r="K2158" s="57"/>
      <c r="L2158" s="56">
        <v>221</v>
      </c>
      <c r="M2158" s="89" t="s">
        <v>131</v>
      </c>
      <c r="N2158" s="57">
        <f>SUMIFS(техфайл!$H$7:$H$4325,техфайл!$D$7:$D$4325,F2158,техфайл!$E$7:$E$4325,G2158,техфайл!$F$7:$F$4325,H2158,техфайл!$G$7:$G$4325,L2158,техфайл!$A$7:$A$4325,A2158,техфайл!$K$7:$K$4325,M2158)</f>
        <v>0</v>
      </c>
      <c r="O2158" s="43"/>
      <c r="P2158" s="56" t="str">
        <f t="shared" si="225"/>
        <v>90607031400002060244</v>
      </c>
    </row>
    <row r="2159" spans="1:16" hidden="1" x14ac:dyDescent="0.3">
      <c r="A2159" s="82">
        <v>36899007</v>
      </c>
      <c r="B2159" s="191"/>
      <c r="C2159" s="191"/>
      <c r="D2159" s="191"/>
      <c r="E2159" s="44">
        <v>906</v>
      </c>
      <c r="F2159" s="44" t="s">
        <v>185</v>
      </c>
      <c r="G2159" s="44">
        <v>1400002060</v>
      </c>
      <c r="H2159" s="56">
        <v>247</v>
      </c>
      <c r="I2159" s="56"/>
      <c r="J2159" s="57">
        <f>SUMIFS(техфайл!$H$7:$H$4325,техфайл!$D$7:$D$4325,F2159,техфайл!$E$7:$E$4325,G2159,техфайл!$F$7:$F$4325,H2159,техфайл!$A$7:$A$4325,A2159)</f>
        <v>0</v>
      </c>
      <c r="K2159" s="57"/>
      <c r="L2159" s="56">
        <v>223</v>
      </c>
      <c r="M2159" s="89" t="s">
        <v>132</v>
      </c>
      <c r="N2159" s="57">
        <f>SUMIFS(техфайл!$H$7:$H$4325,техфайл!$D$7:$D$4325,F2159,техфайл!$E$7:$E$4325,G2159,техфайл!$F$7:$F$4325,H2159,техфайл!$G$7:$G$4325,L2159,техфайл!$A$7:$A$4325,A2159,техфайл!$K$7:$K$4325,M2159)</f>
        <v>0</v>
      </c>
      <c r="O2159" s="43"/>
      <c r="P2159" s="56" t="str">
        <f t="shared" si="225"/>
        <v>90607031400002060247</v>
      </c>
    </row>
    <row r="2160" spans="1:16" hidden="1" x14ac:dyDescent="0.3">
      <c r="A2160" s="82">
        <v>36899007</v>
      </c>
      <c r="B2160" s="191"/>
      <c r="C2160" s="191"/>
      <c r="D2160" s="191"/>
      <c r="E2160" s="44">
        <v>906</v>
      </c>
      <c r="F2160" s="44" t="s">
        <v>185</v>
      </c>
      <c r="G2160" s="44">
        <v>1400002060</v>
      </c>
      <c r="H2160" s="56">
        <v>244</v>
      </c>
      <c r="I2160" s="56"/>
      <c r="J2160" s="57"/>
      <c r="K2160" s="57"/>
      <c r="L2160" s="56">
        <v>223</v>
      </c>
      <c r="M2160" s="89" t="s">
        <v>133</v>
      </c>
      <c r="N2160" s="57">
        <f>SUMIFS(техфайл!$H$7:$H$4325,техфайл!$D$7:$D$4325,F2160,техфайл!$E$7:$E$4325,G2160,техфайл!$F$7:$F$4325,H2160,техфайл!$G$7:$G$4325,L2160,техфайл!$A$7:$A$4325,A2160,техфайл!$K$7:$K$4325,M2160)</f>
        <v>0</v>
      </c>
      <c r="O2160" s="43"/>
      <c r="P2160" s="56" t="str">
        <f t="shared" si="225"/>
        <v>90607031400002060244</v>
      </c>
    </row>
    <row r="2161" spans="1:16" hidden="1" x14ac:dyDescent="0.3">
      <c r="A2161" s="82">
        <v>36899007</v>
      </c>
      <c r="B2161" s="191"/>
      <c r="C2161" s="191"/>
      <c r="D2161" s="191"/>
      <c r="E2161" s="44">
        <v>906</v>
      </c>
      <c r="F2161" s="44" t="s">
        <v>185</v>
      </c>
      <c r="G2161" s="44">
        <v>1400002060</v>
      </c>
      <c r="H2161" s="56">
        <v>247</v>
      </c>
      <c r="I2161" s="56"/>
      <c r="J2161" s="57"/>
      <c r="K2161" s="57"/>
      <c r="L2161" s="56">
        <v>223</v>
      </c>
      <c r="M2161" s="89" t="s">
        <v>134</v>
      </c>
      <c r="N2161" s="57">
        <f>SUMIFS(техфайл!$H$7:$H$4325,техфайл!$D$7:$D$4325,F2161,техфайл!$E$7:$E$4325,G2161,техфайл!$F$7:$F$4325,H2161,техфайл!$G$7:$G$4325,L2161,техфайл!$A$7:$A$4325,A2161,техфайл!$K$7:$K$4325,M2161)</f>
        <v>0</v>
      </c>
      <c r="O2161" s="43"/>
      <c r="P2161" s="56" t="str">
        <f t="shared" si="225"/>
        <v>90607031400002060247</v>
      </c>
    </row>
    <row r="2162" spans="1:16" hidden="1" x14ac:dyDescent="0.3">
      <c r="A2162" s="82">
        <v>36899007</v>
      </c>
      <c r="B2162" s="191"/>
      <c r="C2162" s="191"/>
      <c r="D2162" s="191"/>
      <c r="E2162" s="44">
        <v>906</v>
      </c>
      <c r="F2162" s="44" t="s">
        <v>185</v>
      </c>
      <c r="G2162" s="44">
        <v>1400002060</v>
      </c>
      <c r="H2162" s="56">
        <v>244</v>
      </c>
      <c r="I2162" s="56"/>
      <c r="J2162" s="57"/>
      <c r="K2162" s="57"/>
      <c r="L2162" s="56">
        <v>225</v>
      </c>
      <c r="M2162" s="89" t="s">
        <v>131</v>
      </c>
      <c r="N2162" s="57">
        <f>SUMIFS(техфайл!$H$7:$H$4325,техфайл!$D$7:$D$4325,F2162,техфайл!$E$7:$E$4325,G2162,техфайл!$F$7:$F$4325,H2162,техфайл!$G$7:$G$4325,L2162,техфайл!$A$7:$A$4325,A2162,техфайл!$K$7:$K$4325,M2162)</f>
        <v>0</v>
      </c>
      <c r="O2162" s="43"/>
      <c r="P2162" s="56" t="str">
        <f t="shared" si="225"/>
        <v>90607031400002060244</v>
      </c>
    </row>
    <row r="2163" spans="1:16" hidden="1" x14ac:dyDescent="0.3">
      <c r="A2163" s="82">
        <v>36899007</v>
      </c>
      <c r="B2163" s="191"/>
      <c r="C2163" s="191"/>
      <c r="D2163" s="191"/>
      <c r="E2163" s="44">
        <v>906</v>
      </c>
      <c r="F2163" s="44" t="s">
        <v>185</v>
      </c>
      <c r="G2163" s="44">
        <v>1400002060</v>
      </c>
      <c r="H2163" s="56">
        <v>244</v>
      </c>
      <c r="I2163" s="56"/>
      <c r="J2163" s="57"/>
      <c r="K2163" s="57"/>
      <c r="L2163" s="56">
        <v>226</v>
      </c>
      <c r="M2163" s="89" t="s">
        <v>131</v>
      </c>
      <c r="N2163" s="57">
        <f>SUMIFS(техфайл!$H$7:$H$4325,техфайл!$D$7:$D$4325,F2163,техфайл!$E$7:$E$4325,G2163,техфайл!$F$7:$F$4325,H2163,техфайл!$G$7:$G$4325,L2163,техфайл!$A$7:$A$4325,A2163,техфайл!$K$7:$K$4325,M2163)</f>
        <v>0</v>
      </c>
      <c r="O2163" s="43"/>
      <c r="P2163" s="56" t="str">
        <f t="shared" si="225"/>
        <v>90607031400002060244</v>
      </c>
    </row>
    <row r="2164" spans="1:16" hidden="1" x14ac:dyDescent="0.3">
      <c r="A2164" s="82">
        <v>36899007</v>
      </c>
      <c r="B2164" s="191"/>
      <c r="C2164" s="191"/>
      <c r="D2164" s="191"/>
      <c r="E2164" s="44">
        <v>906</v>
      </c>
      <c r="F2164" s="44" t="s">
        <v>185</v>
      </c>
      <c r="G2164" s="44">
        <v>1400002060</v>
      </c>
      <c r="H2164" s="56">
        <v>244</v>
      </c>
      <c r="I2164" s="56"/>
      <c r="J2164" s="57"/>
      <c r="K2164" s="57"/>
      <c r="L2164" s="56">
        <v>310</v>
      </c>
      <c r="M2164" s="89" t="s">
        <v>136</v>
      </c>
      <c r="N2164" s="57">
        <f>SUMIFS(техфайл!$H$7:$H$4325,техфайл!$D$7:$D$4325,F2164,техфайл!$E$7:$E$4325,G2164,техфайл!$F$7:$F$4325,H2164,техфайл!$G$7:$G$4325,L2164,техфайл!$A$7:$A$4325,A2164,техфайл!$K$7:$K$4325,M2164)</f>
        <v>0</v>
      </c>
      <c r="O2164" s="43"/>
      <c r="P2164" s="56" t="str">
        <f t="shared" si="225"/>
        <v>90607031400002060244</v>
      </c>
    </row>
    <row r="2165" spans="1:16" hidden="1" x14ac:dyDescent="0.3">
      <c r="A2165" s="82">
        <v>36899007</v>
      </c>
      <c r="B2165" s="191"/>
      <c r="C2165" s="191"/>
      <c r="D2165" s="191"/>
      <c r="E2165" s="44">
        <v>906</v>
      </c>
      <c r="F2165" s="44" t="s">
        <v>185</v>
      </c>
      <c r="G2165" s="44">
        <v>1400002060</v>
      </c>
      <c r="H2165" s="56">
        <v>244</v>
      </c>
      <c r="I2165" s="56"/>
      <c r="J2165" s="57"/>
      <c r="K2165" s="57"/>
      <c r="L2165" s="56">
        <v>344</v>
      </c>
      <c r="M2165" s="89" t="s">
        <v>136</v>
      </c>
      <c r="N2165" s="57">
        <f>SUMIFS(техфайл!$H$7:$H$4325,техфайл!$D$7:$D$4325,F2165,техфайл!$E$7:$E$4325,G2165,техфайл!$F$7:$F$4325,H2165,техфайл!$G$7:$G$4325,L2165,техфайл!$A$7:$A$4325,A2165,техфайл!$K$7:$K$4325,M2165)</f>
        <v>0</v>
      </c>
      <c r="O2165" s="43"/>
      <c r="P2165" s="56" t="str">
        <f t="shared" si="225"/>
        <v>90607031400002060244</v>
      </c>
    </row>
    <row r="2166" spans="1:16" hidden="1" x14ac:dyDescent="0.3">
      <c r="A2166" s="82">
        <v>36899007</v>
      </c>
      <c r="B2166" s="191"/>
      <c r="C2166" s="191"/>
      <c r="D2166" s="191"/>
      <c r="E2166" s="44">
        <v>906</v>
      </c>
      <c r="F2166" s="44" t="s">
        <v>185</v>
      </c>
      <c r="G2166" s="44">
        <v>1400002060</v>
      </c>
      <c r="H2166" s="56">
        <v>244</v>
      </c>
      <c r="I2166" s="56"/>
      <c r="J2166" s="57"/>
      <c r="K2166" s="57"/>
      <c r="L2166" s="56">
        <v>346</v>
      </c>
      <c r="M2166" s="89" t="s">
        <v>136</v>
      </c>
      <c r="N2166" s="57">
        <f>SUMIFS(техфайл!$H$7:$H$4325,техфайл!$D$7:$D$4325,F2166,техфайл!$E$7:$E$4325,G2166,техфайл!$F$7:$F$4325,H2166,техфайл!$G$7:$G$4325,L2166,техфайл!$A$7:$A$4325,A2166,техфайл!$K$7:$K$4325,M2166)</f>
        <v>0</v>
      </c>
      <c r="O2166" s="43"/>
      <c r="P2166" s="56" t="str">
        <f t="shared" si="225"/>
        <v>90607031400002060244</v>
      </c>
    </row>
    <row r="2167" spans="1:16" hidden="1" x14ac:dyDescent="0.3">
      <c r="A2167" s="82">
        <v>36899007</v>
      </c>
      <c r="B2167" s="191"/>
      <c r="C2167" s="191"/>
      <c r="D2167" s="191"/>
      <c r="E2167" s="44">
        <v>906</v>
      </c>
      <c r="F2167" s="44" t="s">
        <v>185</v>
      </c>
      <c r="G2167" s="44">
        <v>1400002060</v>
      </c>
      <c r="H2167" s="56">
        <v>851</v>
      </c>
      <c r="I2167" s="56"/>
      <c r="J2167" s="57">
        <f>SUMIFS(техфайл!$H$7:$H$4325,техфайл!$D$7:$D$4325,F2167,техфайл!$E$7:$E$4325,G2167,техфайл!$F$7:$F$4325,H2167,техфайл!$A$7:$A$4325,A2167)</f>
        <v>0</v>
      </c>
      <c r="K2167" s="57"/>
      <c r="L2167" s="56">
        <v>291</v>
      </c>
      <c r="M2167" s="89" t="s">
        <v>138</v>
      </c>
      <c r="N2167" s="57">
        <f>SUMIFS(техфайл!$H$7:$H$4325,техфайл!$D$7:$D$4325,F2167,техфайл!$E$7:$E$4325,G2167,техфайл!$F$7:$F$4325,H2167,техфайл!$G$7:$G$4325,L2167,техфайл!$A$7:$A$4325,A2167,техфайл!$K$7:$K$4325,M2167)</f>
        <v>0</v>
      </c>
      <c r="O2167" s="43"/>
      <c r="P2167" s="56" t="str">
        <f t="shared" si="225"/>
        <v>90607031400002060851</v>
      </c>
    </row>
    <row r="2168" spans="1:16" hidden="1" x14ac:dyDescent="0.3">
      <c r="A2168" s="82">
        <v>36899007</v>
      </c>
      <c r="B2168" s="191"/>
      <c r="C2168" s="191"/>
      <c r="D2168" s="191"/>
      <c r="E2168" s="44">
        <v>906</v>
      </c>
      <c r="F2168" s="44" t="s">
        <v>174</v>
      </c>
      <c r="G2168" s="62">
        <v>1400005000</v>
      </c>
      <c r="H2168" s="56">
        <v>112</v>
      </c>
      <c r="I2168" s="56"/>
      <c r="J2168" s="57">
        <f>SUMIFS(техфайл!$H$7:$H$4325,техфайл!$D$7:$D$4325,F2168,техфайл!$E$7:$E$4325,G2168,техфайл!$F$7:$F$4325,H2168,техфайл!$A$7:$A$4325,A2168)</f>
        <v>0</v>
      </c>
      <c r="K2168" s="57"/>
      <c r="L2168" s="56">
        <v>212</v>
      </c>
      <c r="M2168" s="89" t="s">
        <v>175</v>
      </c>
      <c r="N2168" s="57">
        <f>SUMIFS(техфайл!$H$7:$H$4325,техфайл!$D$7:$D$4325,F2168,техфайл!$E$7:$E$4325,G2168,техфайл!$F$7:$F$4325,H2168,техфайл!$G$7:$G$4325,L2168,техфайл!$A$7:$A$4325,A2168,техфайл!$K$7:$K$4325,M2168)</f>
        <v>0</v>
      </c>
      <c r="O2168" s="43"/>
      <c r="P2168" s="56" t="str">
        <f t="shared" si="225"/>
        <v>90607051400005000112</v>
      </c>
    </row>
    <row r="2169" spans="1:16" hidden="1" x14ac:dyDescent="0.3">
      <c r="A2169" s="82">
        <v>36899007</v>
      </c>
      <c r="B2169" s="192"/>
      <c r="C2169" s="192"/>
      <c r="D2169" s="192"/>
      <c r="E2169" s="44">
        <v>906</v>
      </c>
      <c r="F2169" s="44" t="s">
        <v>174</v>
      </c>
      <c r="G2169" s="62">
        <v>1400005000</v>
      </c>
      <c r="H2169" s="56">
        <v>244</v>
      </c>
      <c r="I2169" s="56"/>
      <c r="J2169" s="57">
        <f>SUMIFS(техфайл!$H$7:$H$4325,техфайл!$D$7:$D$4325,F2169,техфайл!$E$7:$E$4325,G2169,техфайл!$F$7:$F$4325,H2169,техфайл!$A$7:$A$4325,A2169)</f>
        <v>0</v>
      </c>
      <c r="K2169" s="57"/>
      <c r="L2169" s="56">
        <v>226</v>
      </c>
      <c r="M2169" s="89" t="s">
        <v>175</v>
      </c>
      <c r="N2169" s="57">
        <f>SUMIFS(техфайл!$H$7:$H$4325,техфайл!$D$7:$D$4325,F2169,техфайл!$E$7:$E$4325,G2169,техфайл!$F$7:$F$4325,H2169,техфайл!$G$7:$G$4325,L2169,техфайл!$A$7:$A$4325,A2169,техфайл!$K$7:$K$4325,M2169)</f>
        <v>0</v>
      </c>
      <c r="O2169" s="43"/>
      <c r="P2169" s="56" t="str">
        <f t="shared" si="225"/>
        <v>90607051400005000244</v>
      </c>
    </row>
    <row r="2170" spans="1:16" ht="18.75" hidden="1" customHeight="1" x14ac:dyDescent="0.3">
      <c r="A2170" s="82">
        <v>35498691</v>
      </c>
      <c r="B2170" s="190" t="s">
        <v>533</v>
      </c>
      <c r="C2170" s="190" t="s">
        <v>458</v>
      </c>
      <c r="D2170" s="190" t="str">
        <f>VLOOKUP($A2170, Учреждения!$B$4:$F$292, 3, FALSE)</f>
        <v>МБУДО Г. ГОРЛОВКИ «ЦТКЭ»</v>
      </c>
      <c r="E2170" s="81" t="s">
        <v>140</v>
      </c>
      <c r="F2170" s="81" t="s">
        <v>140</v>
      </c>
      <c r="G2170" s="81" t="s">
        <v>140</v>
      </c>
      <c r="H2170" s="81" t="s">
        <v>140</v>
      </c>
      <c r="I2170" s="81" t="s">
        <v>140</v>
      </c>
      <c r="J2170" s="81" t="s">
        <v>140</v>
      </c>
      <c r="K2170" s="80">
        <f>SUM(J2171:J2186)</f>
        <v>0</v>
      </c>
      <c r="L2170" s="56"/>
      <c r="M2170" s="89"/>
      <c r="N2170" s="57"/>
      <c r="O2170" s="43"/>
      <c r="P2170" s="85"/>
    </row>
    <row r="2171" spans="1:16" ht="18.75" hidden="1" customHeight="1" x14ac:dyDescent="0.3">
      <c r="A2171" s="82">
        <v>35498691</v>
      </c>
      <c r="B2171" s="191"/>
      <c r="C2171" s="191"/>
      <c r="D2171" s="191"/>
      <c r="E2171" s="44">
        <v>906</v>
      </c>
      <c r="F2171" s="44" t="s">
        <v>185</v>
      </c>
      <c r="G2171" s="44" t="s">
        <v>687</v>
      </c>
      <c r="H2171" s="56" t="s">
        <v>168</v>
      </c>
      <c r="I2171" s="56"/>
      <c r="J2171" s="57">
        <f>SUMIFS(техфайл!$H$7:$H$4325,техфайл!$D$7:$D$4325,F2171,техфайл!$E$7:$E$4325,G2171,техфайл!$F$7:$F$4325,H2171,техфайл!$A$7:$A$4325,A2171)</f>
        <v>0</v>
      </c>
      <c r="K2171" s="57"/>
      <c r="L2171" s="56">
        <v>211</v>
      </c>
      <c r="M2171" s="89" t="s">
        <v>172</v>
      </c>
      <c r="N2171" s="57">
        <f>SUMIFS(техфайл!$H$7:$H$4325,техфайл!$D$7:$D$4325,F2171,техфайл!$E$7:$E$4325,G2171,техфайл!$F$7:$F$4325,H2171,техфайл!$G$7:$G$4325,L2171,техфайл!$A$7:$A$4325,A2171,техфайл!$K$7:$K$4325,M2171)+SUMIFS(техфайл!$H$7:$H$4325,техфайл!$D$7:$D$4325,F2171,техфайл!$E$7:$E$4325,G2171,техфайл!$F$7:$F$4325,H2171,техфайл!$G$7:$G$4325,266,техфайл!$A$7:$A$4325,A2171,техфайл!$K$7:$K$4325,M2171)</f>
        <v>0</v>
      </c>
      <c r="O2171" s="43"/>
      <c r="P2171" s="56" t="str">
        <f t="shared" ref="P2171:P2186" si="226">E2171&amp;F2171&amp;SUBSTITUTE(G2171," ","")&amp;H2171</f>
        <v>90607036200021010111</v>
      </c>
    </row>
    <row r="2172" spans="1:16" hidden="1" x14ac:dyDescent="0.3">
      <c r="A2172" s="82">
        <v>35498691</v>
      </c>
      <c r="B2172" s="191"/>
      <c r="C2172" s="191"/>
      <c r="D2172" s="191"/>
      <c r="E2172" s="44">
        <v>906</v>
      </c>
      <c r="F2172" s="44" t="s">
        <v>185</v>
      </c>
      <c r="G2172" s="44" t="s">
        <v>687</v>
      </c>
      <c r="H2172" s="56" t="s">
        <v>170</v>
      </c>
      <c r="I2172" s="56"/>
      <c r="J2172" s="57">
        <f>SUMIFS(техфайл!$H$7:$H$4325,техфайл!$D$7:$D$4325,F2172,техфайл!$E$7:$E$4325,G2172,техфайл!$F$7:$F$4325,H2172,техфайл!$A$7:$A$4325,A2172)</f>
        <v>0</v>
      </c>
      <c r="K2172" s="57"/>
      <c r="L2172" s="56">
        <v>213</v>
      </c>
      <c r="M2172" s="89" t="s">
        <v>173</v>
      </c>
      <c r="N2172" s="57">
        <f>SUMIFS(техфайл!$H$7:$H$4325,техфайл!$D$7:$D$4325,F2172,техфайл!$E$7:$E$4325,G2172,техфайл!$F$7:$F$4325,H2172,техфайл!$G$7:$G$4325,L2172,техфайл!$A$7:$A$4325,A2172,техфайл!$K$7:$K$4325,M2172)</f>
        <v>0</v>
      </c>
      <c r="O2172" s="43"/>
      <c r="P2172" s="56" t="str">
        <f t="shared" si="226"/>
        <v>90607036200021010119</v>
      </c>
    </row>
    <row r="2173" spans="1:16" hidden="1" x14ac:dyDescent="0.3">
      <c r="A2173" s="82">
        <v>35498691</v>
      </c>
      <c r="B2173" s="191"/>
      <c r="C2173" s="191"/>
      <c r="D2173" s="191"/>
      <c r="E2173" s="44">
        <v>906</v>
      </c>
      <c r="F2173" s="44" t="s">
        <v>185</v>
      </c>
      <c r="G2173" s="44">
        <v>1400002060</v>
      </c>
      <c r="H2173" s="56">
        <v>244</v>
      </c>
      <c r="I2173" s="56"/>
      <c r="J2173" s="57">
        <f>SUMIFS(техфайл!$H$7:$H$4325,техфайл!$D$7:$D$4325,F2173,техфайл!$E$7:$E$4325,G2173,техфайл!$F$7:$F$4325,H2173,техфайл!$A$7:$A$4325,A2173)</f>
        <v>0</v>
      </c>
      <c r="K2173" s="57"/>
      <c r="L2173" s="56">
        <v>221</v>
      </c>
      <c r="M2173" s="89" t="s">
        <v>131</v>
      </c>
      <c r="N2173" s="57">
        <f>SUMIFS(техфайл!$H$7:$H$4325,техфайл!$D$7:$D$4325,F2173,техфайл!$E$7:$E$4325,G2173,техфайл!$F$7:$F$4325,H2173,техфайл!$G$7:$G$4325,L2173,техфайл!$A$7:$A$4325,A2173,техфайл!$K$7:$K$4325,M2173)</f>
        <v>0</v>
      </c>
      <c r="O2173" s="43"/>
      <c r="P2173" s="56" t="str">
        <f t="shared" si="226"/>
        <v>90607031400002060244</v>
      </c>
    </row>
    <row r="2174" spans="1:16" hidden="1" x14ac:dyDescent="0.3">
      <c r="A2174" s="82">
        <v>35498691</v>
      </c>
      <c r="B2174" s="191"/>
      <c r="C2174" s="191"/>
      <c r="D2174" s="191"/>
      <c r="E2174" s="44">
        <v>906</v>
      </c>
      <c r="F2174" s="44" t="s">
        <v>185</v>
      </c>
      <c r="G2174" s="44">
        <v>1400002060</v>
      </c>
      <c r="H2174" s="56">
        <v>247</v>
      </c>
      <c r="I2174" s="56"/>
      <c r="J2174" s="57">
        <f>SUMIFS(техфайл!$H$7:$H$4325,техфайл!$D$7:$D$4325,F2174,техфайл!$E$7:$E$4325,G2174,техфайл!$F$7:$F$4325,H2174,техфайл!$A$7:$A$4325,A2174)</f>
        <v>0</v>
      </c>
      <c r="K2174" s="57"/>
      <c r="L2174" s="56">
        <v>223</v>
      </c>
      <c r="M2174" s="89" t="s">
        <v>132</v>
      </c>
      <c r="N2174" s="57">
        <f>SUMIFS(техфайл!$H$7:$H$4325,техфайл!$D$7:$D$4325,F2174,техфайл!$E$7:$E$4325,G2174,техфайл!$F$7:$F$4325,H2174,техфайл!$G$7:$G$4325,L2174,техфайл!$A$7:$A$4325,A2174,техфайл!$K$7:$K$4325,M2174)+SUMIFS(техфайл!$H$7:$H$4325,техфайл!$D$7:$D$4325,F2174,техфайл!$E$7:$E$4325,G2174,техфайл!$F$7:$F$4325,"244",техфайл!$G$7:$G$4325,"224",техфайл!$A$7:$A$4325,A2174,техфайл!$K$7:$K$4325,M2174)</f>
        <v>0</v>
      </c>
      <c r="O2174" s="43"/>
      <c r="P2174" s="56" t="str">
        <f t="shared" si="226"/>
        <v>90607031400002060247</v>
      </c>
    </row>
    <row r="2175" spans="1:16" hidden="1" x14ac:dyDescent="0.3">
      <c r="A2175" s="82">
        <v>35498691</v>
      </c>
      <c r="B2175" s="191"/>
      <c r="C2175" s="191"/>
      <c r="D2175" s="191"/>
      <c r="E2175" s="44">
        <v>906</v>
      </c>
      <c r="F2175" s="44" t="s">
        <v>185</v>
      </c>
      <c r="G2175" s="44">
        <v>1400002060</v>
      </c>
      <c r="H2175" s="56">
        <v>244</v>
      </c>
      <c r="I2175" s="56"/>
      <c r="J2175" s="57"/>
      <c r="K2175" s="57"/>
      <c r="L2175" s="56">
        <v>223</v>
      </c>
      <c r="M2175" s="89" t="s">
        <v>133</v>
      </c>
      <c r="N2175" s="57">
        <f>SUMIFS(техфайл!$H$7:$H$4325,техфайл!$D$7:$D$4325,F2175,техфайл!$E$7:$E$4325,G2175,техфайл!$F$7:$F$4325,H2175,техфайл!$G$7:$G$4325,L2175,техфайл!$A$7:$A$4325,A2175,техфайл!$K$7:$K$4325,M2175)+SUMIFS(техфайл!$H$7:$H$4325,техфайл!$D$7:$D$4325,F2175,техфайл!$E$7:$E$4325,G2175,техфайл!$F$7:$F$4325,H2175,техфайл!$G$7:$G$4325,"224",техфайл!$A$7:$A$4325,A2175,техфайл!$K$7:$K$4325,M2175)</f>
        <v>0</v>
      </c>
      <c r="O2175" s="43"/>
      <c r="P2175" s="56" t="str">
        <f t="shared" si="226"/>
        <v>90607031400002060244</v>
      </c>
    </row>
    <row r="2176" spans="1:16" hidden="1" x14ac:dyDescent="0.3">
      <c r="A2176" s="82">
        <v>35498691</v>
      </c>
      <c r="B2176" s="191"/>
      <c r="C2176" s="191"/>
      <c r="D2176" s="191"/>
      <c r="E2176" s="44">
        <v>906</v>
      </c>
      <c r="F2176" s="44" t="s">
        <v>185</v>
      </c>
      <c r="G2176" s="44">
        <v>1400002060</v>
      </c>
      <c r="H2176" s="56">
        <v>247</v>
      </c>
      <c r="I2176" s="56"/>
      <c r="J2176" s="57"/>
      <c r="K2176" s="57"/>
      <c r="L2176" s="56">
        <v>223</v>
      </c>
      <c r="M2176" s="89" t="s">
        <v>134</v>
      </c>
      <c r="N2176" s="57">
        <f>SUMIFS(техфайл!$H$7:$H$4325,техфайл!$D$7:$D$4325,F2176,техфайл!$E$7:$E$4325,G2176,техфайл!$F$7:$F$4325,H2176,техфайл!$G$7:$G$4325,L2176,техфайл!$A$7:$A$4325,A2176,техфайл!$K$7:$K$4325,M2176)+SUMIFS(техфайл!$H$7:$H$4325,техфайл!$D$7:$D$4325,F2176,техфайл!$E$7:$E$4325,G2176,техфайл!$F$7:$F$4325,"244",техфайл!$G$7:$G$4325,"224",техфайл!$A$7:$A$4325,A2176,техфайл!$K$7:$K$4325,M2176)</f>
        <v>0</v>
      </c>
      <c r="O2176" s="43"/>
      <c r="P2176" s="56" t="str">
        <f t="shared" si="226"/>
        <v>90607031400002060247</v>
      </c>
    </row>
    <row r="2177" spans="1:16" hidden="1" x14ac:dyDescent="0.3">
      <c r="A2177" s="82">
        <v>35498691</v>
      </c>
      <c r="B2177" s="191"/>
      <c r="C2177" s="191"/>
      <c r="D2177" s="191"/>
      <c r="E2177" s="44">
        <v>906</v>
      </c>
      <c r="F2177" s="44" t="s">
        <v>185</v>
      </c>
      <c r="G2177" s="44">
        <v>1400002060</v>
      </c>
      <c r="H2177" s="56">
        <v>244</v>
      </c>
      <c r="I2177" s="56"/>
      <c r="J2177" s="57"/>
      <c r="K2177" s="57"/>
      <c r="L2177" s="56">
        <v>225</v>
      </c>
      <c r="M2177" s="89" t="s">
        <v>131</v>
      </c>
      <c r="N2177" s="57">
        <f>SUMIFS(техфайл!$H$7:$H$4325,техфайл!$D$7:$D$4325,F2177,техфайл!$E$7:$E$4325,G2177,техфайл!$F$7:$F$4325,H2177,техфайл!$G$7:$G$4325,L2177,техфайл!$A$7:$A$4325,A2177,техфайл!$K$7:$K$4325,M2177)</f>
        <v>0</v>
      </c>
      <c r="O2177" s="43"/>
      <c r="P2177" s="56" t="str">
        <f t="shared" si="226"/>
        <v>90607031400002060244</v>
      </c>
    </row>
    <row r="2178" spans="1:16" hidden="1" x14ac:dyDescent="0.3">
      <c r="A2178" s="82">
        <v>35498691</v>
      </c>
      <c r="B2178" s="191"/>
      <c r="C2178" s="191"/>
      <c r="D2178" s="191"/>
      <c r="E2178" s="44">
        <v>906</v>
      </c>
      <c r="F2178" s="44" t="s">
        <v>185</v>
      </c>
      <c r="G2178" s="44">
        <v>1400002060</v>
      </c>
      <c r="H2178" s="56">
        <v>244</v>
      </c>
      <c r="I2178" s="56"/>
      <c r="J2178" s="57"/>
      <c r="K2178" s="57"/>
      <c r="L2178" s="56">
        <v>226</v>
      </c>
      <c r="M2178" s="89" t="s">
        <v>131</v>
      </c>
      <c r="N2178" s="57">
        <f>SUMIFS(техфайл!$H$7:$H$4325,техфайл!$D$7:$D$4325,F2178,техфайл!$E$7:$E$4325,G2178,техфайл!$F$7:$F$4325,H2178,техфайл!$G$7:$G$4325,L2178,техфайл!$A$7:$A$4325,A2178,техфайл!$K$7:$K$4325,M2178)</f>
        <v>0</v>
      </c>
      <c r="O2178" s="43"/>
      <c r="P2178" s="56" t="str">
        <f t="shared" si="226"/>
        <v>90607031400002060244</v>
      </c>
    </row>
    <row r="2179" spans="1:16" hidden="1" x14ac:dyDescent="0.3">
      <c r="A2179" s="82">
        <v>35498691</v>
      </c>
      <c r="B2179" s="191"/>
      <c r="C2179" s="191"/>
      <c r="D2179" s="191"/>
      <c r="E2179" s="44">
        <v>906</v>
      </c>
      <c r="F2179" s="44" t="s">
        <v>185</v>
      </c>
      <c r="G2179" s="44">
        <v>1400002060</v>
      </c>
      <c r="H2179" s="56">
        <v>244</v>
      </c>
      <c r="I2179" s="56"/>
      <c r="J2179" s="57"/>
      <c r="K2179" s="57"/>
      <c r="L2179" s="56">
        <v>227</v>
      </c>
      <c r="M2179" s="89" t="s">
        <v>131</v>
      </c>
      <c r="N2179" s="57">
        <f>SUMIFS(техфайл!$H$7:$H$4325,техфайл!$D$7:$D$4325,F2179,техфайл!$E$7:$E$4325,G2179,техфайл!$F$7:$F$4325,H2179,техфайл!$G$7:$G$4325,L2179,техфайл!$A$7:$A$4325,A2179,техфайл!$K$7:$K$4325,M2179)</f>
        <v>0</v>
      </c>
      <c r="O2179" s="43"/>
      <c r="P2179" s="56" t="str">
        <f t="shared" si="226"/>
        <v>90607031400002060244</v>
      </c>
    </row>
    <row r="2180" spans="1:16" hidden="1" x14ac:dyDescent="0.3">
      <c r="A2180" s="82">
        <v>35498691</v>
      </c>
      <c r="B2180" s="191"/>
      <c r="C2180" s="191"/>
      <c r="D2180" s="191"/>
      <c r="E2180" s="44">
        <v>906</v>
      </c>
      <c r="F2180" s="44" t="s">
        <v>185</v>
      </c>
      <c r="G2180" s="44">
        <v>1400002060</v>
      </c>
      <c r="H2180" s="56">
        <v>244</v>
      </c>
      <c r="I2180" s="56"/>
      <c r="J2180" s="57"/>
      <c r="K2180" s="57"/>
      <c r="L2180" s="56">
        <v>310</v>
      </c>
      <c r="M2180" s="89" t="s">
        <v>136</v>
      </c>
      <c r="N2180" s="57">
        <f>SUMIFS(техфайл!$H$7:$H$4325,техфайл!$D$7:$D$4325,F2180,техфайл!$E$7:$E$4325,G2180,техфайл!$F$7:$F$4325,H2180,техфайл!$G$7:$G$4325,L2180,техфайл!$A$7:$A$4325,A2180,техфайл!$K$7:$K$4325,M2180)</f>
        <v>0</v>
      </c>
      <c r="O2180" s="43"/>
      <c r="P2180" s="56" t="str">
        <f t="shared" si="226"/>
        <v>90607031400002060244</v>
      </c>
    </row>
    <row r="2181" spans="1:16" hidden="1" x14ac:dyDescent="0.3">
      <c r="A2181" s="82">
        <v>35498691</v>
      </c>
      <c r="B2181" s="191"/>
      <c r="C2181" s="191"/>
      <c r="D2181" s="191"/>
      <c r="E2181" s="44">
        <v>906</v>
      </c>
      <c r="F2181" s="44" t="s">
        <v>185</v>
      </c>
      <c r="G2181" s="44">
        <v>1400002060</v>
      </c>
      <c r="H2181" s="56">
        <v>244</v>
      </c>
      <c r="I2181" s="56"/>
      <c r="J2181" s="57"/>
      <c r="K2181" s="57"/>
      <c r="L2181" s="56">
        <v>344</v>
      </c>
      <c r="M2181" s="89" t="s">
        <v>136</v>
      </c>
      <c r="N2181" s="57">
        <f>SUMIFS(техфайл!$H$7:$H$4325,техфайл!$D$7:$D$4325,F2181,техфайл!$E$7:$E$4325,G2181,техфайл!$F$7:$F$4325,H2181,техфайл!$G$7:$G$4325,L2181,техфайл!$A$7:$A$4325,A2181,техфайл!$K$7:$K$4325,M2181)</f>
        <v>0</v>
      </c>
      <c r="O2181" s="43"/>
      <c r="P2181" s="56" t="str">
        <f t="shared" si="226"/>
        <v>90607031400002060244</v>
      </c>
    </row>
    <row r="2182" spans="1:16" hidden="1" x14ac:dyDescent="0.3">
      <c r="A2182" s="82">
        <v>35498691</v>
      </c>
      <c r="B2182" s="191"/>
      <c r="C2182" s="191"/>
      <c r="D2182" s="191"/>
      <c r="E2182" s="44">
        <v>906</v>
      </c>
      <c r="F2182" s="44" t="s">
        <v>185</v>
      </c>
      <c r="G2182" s="44">
        <v>1400002060</v>
      </c>
      <c r="H2182" s="56">
        <v>244</v>
      </c>
      <c r="I2182" s="56"/>
      <c r="J2182" s="57"/>
      <c r="K2182" s="57"/>
      <c r="L2182" s="56">
        <v>346</v>
      </c>
      <c r="M2182" s="89" t="s">
        <v>136</v>
      </c>
      <c r="N2182" s="57">
        <f>SUMIFS(техфайл!$H$7:$H$4325,техфайл!$D$7:$D$4325,F2182,техфайл!$E$7:$E$4325,G2182,техфайл!$F$7:$F$4325,H2182,техфайл!$G$7:$G$4325,L2182,техфайл!$A$7:$A$4325,A2182,техфайл!$K$7:$K$4325,M2182)</f>
        <v>0</v>
      </c>
      <c r="O2182" s="43"/>
      <c r="P2182" s="56" t="str">
        <f t="shared" si="226"/>
        <v>90607031400002060244</v>
      </c>
    </row>
    <row r="2183" spans="1:16" hidden="1" x14ac:dyDescent="0.3">
      <c r="A2183" s="82">
        <v>35498691</v>
      </c>
      <c r="B2183" s="191"/>
      <c r="C2183" s="191"/>
      <c r="D2183" s="191"/>
      <c r="E2183" s="44">
        <v>906</v>
      </c>
      <c r="F2183" s="44" t="s">
        <v>185</v>
      </c>
      <c r="G2183" s="44">
        <v>1400002060</v>
      </c>
      <c r="H2183" s="56">
        <v>851</v>
      </c>
      <c r="I2183" s="56"/>
      <c r="J2183" s="57">
        <f>SUMIFS(техфайл!$H$7:$H$4325,техфайл!$D$7:$D$4325,F2183,техфайл!$E$7:$E$4325,G2183,техфайл!$F$7:$F$4325,H2183,техфайл!$A$7:$A$4325,A2183)</f>
        <v>0</v>
      </c>
      <c r="K2183" s="57"/>
      <c r="L2183" s="56">
        <v>291</v>
      </c>
      <c r="M2183" s="89" t="s">
        <v>138</v>
      </c>
      <c r="N2183" s="57">
        <f>SUMIFS(техфайл!$H$7:$H$4325,техфайл!$D$7:$D$4325,F2183,техфайл!$E$7:$E$4325,G2183,техфайл!$F$7:$F$4325,H2183,техфайл!$G$7:$G$4325,L2183,техфайл!$A$7:$A$4325,A2183,техфайл!$K$7:$K$4325,M2183)</f>
        <v>0</v>
      </c>
      <c r="O2183" s="43"/>
      <c r="P2183" s="56" t="str">
        <f t="shared" si="226"/>
        <v>90607031400002060851</v>
      </c>
    </row>
    <row r="2184" spans="1:16" hidden="1" x14ac:dyDescent="0.3">
      <c r="A2184" s="82">
        <v>35498691</v>
      </c>
      <c r="B2184" s="191"/>
      <c r="C2184" s="191"/>
      <c r="D2184" s="191"/>
      <c r="E2184" s="44">
        <v>906</v>
      </c>
      <c r="F2184" s="44" t="s">
        <v>185</v>
      </c>
      <c r="G2184" s="44">
        <v>1400002060</v>
      </c>
      <c r="H2184" s="56">
        <v>852</v>
      </c>
      <c r="I2184" s="56"/>
      <c r="J2184" s="57">
        <f>SUMIFS(техфайл!$H$7:$H$4325,техфайл!$D$7:$D$4325,F2184,техфайл!$E$7:$E$4325,G2184,техфайл!$F$7:$F$4325,H2184,техфайл!$A$7:$A$4325,A2184)</f>
        <v>0</v>
      </c>
      <c r="K2184" s="57"/>
      <c r="L2184" s="56">
        <v>291</v>
      </c>
      <c r="M2184" s="89" t="s">
        <v>138</v>
      </c>
      <c r="N2184" s="57">
        <f>SUMIFS(техфайл!$H$7:$H$4325,техфайл!$D$7:$D$4325,F2184,техфайл!$E$7:$E$4325,G2184,техфайл!$F$7:$F$4325,H2184,техфайл!$G$7:$G$4325,L2184,техфайл!$A$7:$A$4325,A2184,техфайл!$K$7:$K$4325,M2184)</f>
        <v>0</v>
      </c>
      <c r="O2184" s="43"/>
      <c r="P2184" s="56" t="str">
        <f t="shared" si="226"/>
        <v>90607031400002060852</v>
      </c>
    </row>
    <row r="2185" spans="1:16" hidden="1" x14ac:dyDescent="0.3">
      <c r="A2185" s="82">
        <v>35498691</v>
      </c>
      <c r="B2185" s="191"/>
      <c r="C2185" s="191"/>
      <c r="D2185" s="191"/>
      <c r="E2185" s="44">
        <v>906</v>
      </c>
      <c r="F2185" s="44" t="s">
        <v>174</v>
      </c>
      <c r="G2185" s="62">
        <v>1400005000</v>
      </c>
      <c r="H2185" s="56">
        <v>112</v>
      </c>
      <c r="I2185" s="56"/>
      <c r="J2185" s="57">
        <f>SUMIFS(техфайл!$H$7:$H$4325,техфайл!$D$7:$D$4325,F2185,техфайл!$E$7:$E$4325,G2185,техфайл!$F$7:$F$4325,H2185,техфайл!$A$7:$A$4325,A2185)</f>
        <v>0</v>
      </c>
      <c r="K2185" s="57"/>
      <c r="L2185" s="56">
        <v>212</v>
      </c>
      <c r="M2185" s="89" t="s">
        <v>175</v>
      </c>
      <c r="N2185" s="57">
        <f>SUMIFS(техфайл!$H$7:$H$4325,техфайл!$D$7:$D$4325,F2185,техфайл!$E$7:$E$4325,G2185,техфайл!$F$7:$F$4325,H2185,техфайл!$G$7:$G$4325,L2185,техфайл!$A$7:$A$4325,A2185,техфайл!$K$7:$K$4325,M2185)</f>
        <v>0</v>
      </c>
      <c r="O2185" s="43"/>
      <c r="P2185" s="56" t="str">
        <f t="shared" si="226"/>
        <v>90607051400005000112</v>
      </c>
    </row>
    <row r="2186" spans="1:16" hidden="1" x14ac:dyDescent="0.3">
      <c r="A2186" s="82">
        <v>35498691</v>
      </c>
      <c r="B2186" s="192"/>
      <c r="C2186" s="192"/>
      <c r="D2186" s="192"/>
      <c r="E2186" s="44">
        <v>906</v>
      </c>
      <c r="F2186" s="44" t="s">
        <v>174</v>
      </c>
      <c r="G2186" s="62">
        <v>1400005000</v>
      </c>
      <c r="H2186" s="56">
        <v>244</v>
      </c>
      <c r="I2186" s="56"/>
      <c r="J2186" s="57">
        <f>SUMIFS(техфайл!$H$7:$H$4325,техфайл!$D$7:$D$4325,F2186,техфайл!$E$7:$E$4325,G2186,техфайл!$F$7:$F$4325,H2186,техфайл!$A$7:$A$4325,A2186)</f>
        <v>0</v>
      </c>
      <c r="K2186" s="57"/>
      <c r="L2186" s="56">
        <v>226</v>
      </c>
      <c r="M2186" s="89" t="s">
        <v>175</v>
      </c>
      <c r="N2186" s="57">
        <f>SUMIFS(техфайл!$H$7:$H$4325,техфайл!$D$7:$D$4325,F2186,техфайл!$E$7:$E$4325,G2186,техфайл!$F$7:$F$4325,H2186,техфайл!$G$7:$G$4325,L2186,техфайл!$A$7:$A$4325,A2186,техфайл!$K$7:$K$4325,M2186)</f>
        <v>0</v>
      </c>
      <c r="O2186" s="43"/>
      <c r="P2186" s="56" t="str">
        <f t="shared" si="226"/>
        <v>90607051400005000244</v>
      </c>
    </row>
    <row r="2187" spans="1:16" ht="18.75" hidden="1" customHeight="1" x14ac:dyDescent="0.3">
      <c r="A2187" s="82">
        <v>33527416</v>
      </c>
      <c r="B2187" s="190" t="s">
        <v>534</v>
      </c>
      <c r="C2187" s="190" t="s">
        <v>459</v>
      </c>
      <c r="D2187" s="190" t="str">
        <f>VLOOKUP($A2187, Учреждения!$B$4:$F$292, 3, FALSE)</f>
        <v>МБОУ Г. ГОРЛОВКИ «МУПК»</v>
      </c>
      <c r="E2187" s="81" t="s">
        <v>140</v>
      </c>
      <c r="F2187" s="81" t="s">
        <v>140</v>
      </c>
      <c r="G2187" s="81" t="s">
        <v>140</v>
      </c>
      <c r="H2187" s="81" t="s">
        <v>140</v>
      </c>
      <c r="I2187" s="81" t="s">
        <v>140</v>
      </c>
      <c r="J2187" s="81" t="s">
        <v>140</v>
      </c>
      <c r="K2187" s="80">
        <f>SUM(J2188:J2202)</f>
        <v>0</v>
      </c>
      <c r="L2187" s="56"/>
      <c r="M2187" s="89"/>
      <c r="N2187" s="57"/>
      <c r="O2187" s="43"/>
      <c r="P2187" s="85"/>
    </row>
    <row r="2188" spans="1:16" ht="18.75" hidden="1" customHeight="1" x14ac:dyDescent="0.3">
      <c r="A2188" s="82">
        <v>33527416</v>
      </c>
      <c r="B2188" s="191"/>
      <c r="C2188" s="191"/>
      <c r="D2188" s="191"/>
      <c r="E2188" s="44">
        <v>906</v>
      </c>
      <c r="F2188" s="44" t="s">
        <v>185</v>
      </c>
      <c r="G2188" s="44" t="s">
        <v>687</v>
      </c>
      <c r="H2188" s="56" t="s">
        <v>168</v>
      </c>
      <c r="I2188" s="56"/>
      <c r="J2188" s="57">
        <f>SUMIFS(техфайл!$H$7:$H$4325,техфайл!$D$7:$D$4325,F2188,техфайл!$E$7:$E$4325,G2188,техфайл!$F$7:$F$4325,H2188,техфайл!$A$7:$A$4325,A2188)</f>
        <v>0</v>
      </c>
      <c r="K2188" s="57"/>
      <c r="L2188" s="56">
        <v>211</v>
      </c>
      <c r="M2188" s="89" t="s">
        <v>172</v>
      </c>
      <c r="N2188" s="57">
        <f>SUMIFS(техфайл!$H$7:$H$4325,техфайл!$D$7:$D$4325,F2188,техфайл!$E$7:$E$4325,G2188,техфайл!$F$7:$F$4325,H2188,техфайл!$G$7:$G$4325,L2188,техфайл!$A$7:$A$4325,A2188,техфайл!$K$7:$K$4325,M2188)+SUMIFS(техфайл!$H$7:$H$4325,техфайл!$D$7:$D$4325,F2188,техфайл!$E$7:$E$4325,G2188,техфайл!$F$7:$F$4325,H2188,техфайл!$G$7:$G$4325,266,техфайл!$A$7:$A$4325,A2188,техфайл!$K$7:$K$4325,M2188)</f>
        <v>0</v>
      </c>
      <c r="O2188" s="43"/>
      <c r="P2188" s="56" t="str">
        <f t="shared" ref="P2188:P2202" si="227">E2188&amp;F2188&amp;SUBSTITUTE(G2188," ","")&amp;H2188</f>
        <v>90607036200021010111</v>
      </c>
    </row>
    <row r="2189" spans="1:16" hidden="1" x14ac:dyDescent="0.3">
      <c r="A2189" s="82">
        <v>33527416</v>
      </c>
      <c r="B2189" s="191"/>
      <c r="C2189" s="191"/>
      <c r="D2189" s="191"/>
      <c r="E2189" s="44">
        <v>906</v>
      </c>
      <c r="F2189" s="44" t="s">
        <v>185</v>
      </c>
      <c r="G2189" s="44" t="s">
        <v>687</v>
      </c>
      <c r="H2189" s="56" t="s">
        <v>170</v>
      </c>
      <c r="I2189" s="56"/>
      <c r="J2189" s="57">
        <f>SUMIFS(техфайл!$H$7:$H$4325,техфайл!$D$7:$D$4325,F2189,техфайл!$E$7:$E$4325,G2189,техфайл!$F$7:$F$4325,H2189,техфайл!$A$7:$A$4325,A2189)</f>
        <v>0</v>
      </c>
      <c r="K2189" s="57"/>
      <c r="L2189" s="56">
        <v>213</v>
      </c>
      <c r="M2189" s="89" t="s">
        <v>173</v>
      </c>
      <c r="N2189" s="57">
        <f>SUMIFS(техфайл!$H$7:$H$4325,техфайл!$D$7:$D$4325,F2189,техфайл!$E$7:$E$4325,G2189,техфайл!$F$7:$F$4325,H2189,техфайл!$G$7:$G$4325,L2189,техфайл!$A$7:$A$4325,A2189,техфайл!$K$7:$K$4325,M2189)</f>
        <v>0</v>
      </c>
      <c r="O2189" s="43"/>
      <c r="P2189" s="56" t="str">
        <f t="shared" si="227"/>
        <v>90607036200021010119</v>
      </c>
    </row>
    <row r="2190" spans="1:16" hidden="1" x14ac:dyDescent="0.3">
      <c r="A2190" s="82">
        <v>33527416</v>
      </c>
      <c r="B2190" s="191"/>
      <c r="C2190" s="191"/>
      <c r="D2190" s="191"/>
      <c r="E2190" s="44">
        <v>906</v>
      </c>
      <c r="F2190" s="44" t="s">
        <v>185</v>
      </c>
      <c r="G2190" s="44">
        <v>1400002060</v>
      </c>
      <c r="H2190" s="56">
        <v>244</v>
      </c>
      <c r="I2190" s="56"/>
      <c r="J2190" s="57">
        <f>SUMIFS(техфайл!$H$7:$H$4325,техфайл!$D$7:$D$4325,F2190,техфайл!$E$7:$E$4325,G2190,техфайл!$F$7:$F$4325,H2190,техфайл!$A$7:$A$4325,A2190)</f>
        <v>0</v>
      </c>
      <c r="K2190" s="57"/>
      <c r="L2190" s="56">
        <v>221</v>
      </c>
      <c r="M2190" s="89" t="s">
        <v>131</v>
      </c>
      <c r="N2190" s="57">
        <f>SUMIFS(техфайл!$H$7:$H$4325,техфайл!$D$7:$D$4325,F2190,техфайл!$E$7:$E$4325,G2190,техфайл!$F$7:$F$4325,H2190,техфайл!$G$7:$G$4325,L2190,техфайл!$A$7:$A$4325,A2190,техфайл!$K$7:$K$4325,M2190)</f>
        <v>0</v>
      </c>
      <c r="O2190" s="43"/>
      <c r="P2190" s="56" t="str">
        <f t="shared" si="227"/>
        <v>90607031400002060244</v>
      </c>
    </row>
    <row r="2191" spans="1:16" hidden="1" x14ac:dyDescent="0.3">
      <c r="A2191" s="82">
        <v>33527416</v>
      </c>
      <c r="B2191" s="191"/>
      <c r="C2191" s="191"/>
      <c r="D2191" s="191"/>
      <c r="E2191" s="44">
        <v>906</v>
      </c>
      <c r="F2191" s="44" t="s">
        <v>185</v>
      </c>
      <c r="G2191" s="44">
        <v>1400002060</v>
      </c>
      <c r="H2191" s="56">
        <v>247</v>
      </c>
      <c r="I2191" s="56"/>
      <c r="J2191" s="57">
        <f>SUMIFS(техфайл!$H$7:$H$4325,техфайл!$D$7:$D$4325,F2191,техфайл!$E$7:$E$4325,G2191,техфайл!$F$7:$F$4325,H2191,техфайл!$A$7:$A$4325,A2191)</f>
        <v>0</v>
      </c>
      <c r="K2191" s="57"/>
      <c r="L2191" s="56">
        <v>223</v>
      </c>
      <c r="M2191" s="89" t="s">
        <v>132</v>
      </c>
      <c r="N2191" s="57">
        <f>SUMIFS(техфайл!$H$7:$H$4325,техфайл!$D$7:$D$4325,F2191,техфайл!$E$7:$E$4325,G2191,техфайл!$F$7:$F$4325,H2191,техфайл!$G$7:$G$4325,L2191,техфайл!$A$7:$A$4325,A2191,техфайл!$K$7:$K$4325,M2191)</f>
        <v>0</v>
      </c>
      <c r="O2191" s="43"/>
      <c r="P2191" s="56" t="str">
        <f t="shared" si="227"/>
        <v>90607031400002060247</v>
      </c>
    </row>
    <row r="2192" spans="1:16" hidden="1" x14ac:dyDescent="0.3">
      <c r="A2192" s="82">
        <v>33527416</v>
      </c>
      <c r="B2192" s="191"/>
      <c r="C2192" s="191"/>
      <c r="D2192" s="191"/>
      <c r="E2192" s="44">
        <v>906</v>
      </c>
      <c r="F2192" s="44" t="s">
        <v>185</v>
      </c>
      <c r="G2192" s="44">
        <v>1400002060</v>
      </c>
      <c r="H2192" s="56">
        <v>244</v>
      </c>
      <c r="I2192" s="56"/>
      <c r="J2192" s="57"/>
      <c r="K2192" s="57"/>
      <c r="L2192" s="56">
        <v>223</v>
      </c>
      <c r="M2192" s="89" t="s">
        <v>133</v>
      </c>
      <c r="N2192" s="57">
        <f>SUMIFS(техфайл!$H$7:$H$4325,техфайл!$D$7:$D$4325,F2192,техфайл!$E$7:$E$4325,G2192,техфайл!$F$7:$F$4325,H2192,техфайл!$G$7:$G$4325,L2192,техфайл!$A$7:$A$4325,A2192,техфайл!$K$7:$K$4325,M2192)</f>
        <v>0</v>
      </c>
      <c r="O2192" s="43"/>
      <c r="P2192" s="56" t="str">
        <f t="shared" si="227"/>
        <v>90607031400002060244</v>
      </c>
    </row>
    <row r="2193" spans="1:17" hidden="1" x14ac:dyDescent="0.3">
      <c r="A2193" s="82">
        <v>33527416</v>
      </c>
      <c r="B2193" s="191"/>
      <c r="C2193" s="191"/>
      <c r="D2193" s="191"/>
      <c r="E2193" s="44">
        <v>906</v>
      </c>
      <c r="F2193" s="44" t="s">
        <v>185</v>
      </c>
      <c r="G2193" s="44">
        <v>1400002060</v>
      </c>
      <c r="H2193" s="56">
        <v>247</v>
      </c>
      <c r="I2193" s="56"/>
      <c r="J2193" s="57"/>
      <c r="K2193" s="57"/>
      <c r="L2193" s="56">
        <v>223</v>
      </c>
      <c r="M2193" s="89" t="s">
        <v>134</v>
      </c>
      <c r="N2193" s="57">
        <f>SUMIFS(техфайл!$H$7:$H$4325,техфайл!$D$7:$D$4325,F2193,техфайл!$E$7:$E$4325,G2193,техфайл!$F$7:$F$4325,H2193,техфайл!$G$7:$G$4325,L2193,техфайл!$A$7:$A$4325,A2193,техфайл!$K$7:$K$4325,M2193)</f>
        <v>0</v>
      </c>
      <c r="O2193" s="43"/>
      <c r="P2193" s="56" t="str">
        <f t="shared" si="227"/>
        <v>90607031400002060247</v>
      </c>
    </row>
    <row r="2194" spans="1:17" hidden="1" x14ac:dyDescent="0.3">
      <c r="A2194" s="82">
        <v>33527416</v>
      </c>
      <c r="B2194" s="191"/>
      <c r="C2194" s="191"/>
      <c r="D2194" s="191"/>
      <c r="E2194" s="44">
        <v>906</v>
      </c>
      <c r="F2194" s="44" t="s">
        <v>185</v>
      </c>
      <c r="G2194" s="44">
        <v>1400002060</v>
      </c>
      <c r="H2194" s="56">
        <v>244</v>
      </c>
      <c r="I2194" s="56"/>
      <c r="J2194" s="57"/>
      <c r="K2194" s="57"/>
      <c r="L2194" s="56">
        <v>223</v>
      </c>
      <c r="M2194" s="89" t="s">
        <v>131</v>
      </c>
      <c r="N2194" s="57">
        <f>SUMIFS(техфайл!$H$7:$H$4325,техфайл!$D$7:$D$4325,F2194,техфайл!$E$7:$E$4325,G2194,техфайл!$F$7:$F$4325,H2194,техфайл!$G$7:$G$4325,L2194,техфайл!$A$7:$A$4325,A2194,техфайл!$K$7:$K$4325,M2194)</f>
        <v>0</v>
      </c>
      <c r="O2194" s="43"/>
      <c r="P2194" s="56" t="str">
        <f t="shared" si="227"/>
        <v>90607031400002060244</v>
      </c>
    </row>
    <row r="2195" spans="1:17" hidden="1" x14ac:dyDescent="0.3">
      <c r="A2195" s="82">
        <v>33527416</v>
      </c>
      <c r="B2195" s="191"/>
      <c r="C2195" s="191"/>
      <c r="D2195" s="191"/>
      <c r="E2195" s="44">
        <v>906</v>
      </c>
      <c r="F2195" s="44" t="s">
        <v>185</v>
      </c>
      <c r="G2195" s="44">
        <v>1400002060</v>
      </c>
      <c r="H2195" s="56">
        <v>244</v>
      </c>
      <c r="I2195" s="56"/>
      <c r="J2195" s="57"/>
      <c r="K2195" s="57"/>
      <c r="L2195" s="56">
        <v>225</v>
      </c>
      <c r="M2195" s="89" t="s">
        <v>131</v>
      </c>
      <c r="N2195" s="57">
        <f>SUMIFS(техфайл!$H$7:$H$4325,техфайл!$D$7:$D$4325,F2195,техфайл!$E$7:$E$4325,G2195,техфайл!$F$7:$F$4325,H2195,техфайл!$G$7:$G$4325,L2195,техфайл!$A$7:$A$4325,A2195,техфайл!$K$7:$K$4325,M2195)</f>
        <v>0</v>
      </c>
      <c r="O2195" s="43"/>
      <c r="P2195" s="56" t="str">
        <f t="shared" si="227"/>
        <v>90607031400002060244</v>
      </c>
    </row>
    <row r="2196" spans="1:17" hidden="1" x14ac:dyDescent="0.3">
      <c r="A2196" s="82">
        <v>33527416</v>
      </c>
      <c r="B2196" s="191"/>
      <c r="C2196" s="191"/>
      <c r="D2196" s="191"/>
      <c r="E2196" s="44">
        <v>906</v>
      </c>
      <c r="F2196" s="44" t="s">
        <v>185</v>
      </c>
      <c r="G2196" s="44">
        <v>1400002060</v>
      </c>
      <c r="H2196" s="56">
        <v>244</v>
      </c>
      <c r="I2196" s="56"/>
      <c r="J2196" s="57"/>
      <c r="K2196" s="57"/>
      <c r="L2196" s="56">
        <v>226</v>
      </c>
      <c r="M2196" s="89" t="s">
        <v>131</v>
      </c>
      <c r="N2196" s="57">
        <f>SUMIFS(техфайл!$H$7:$H$4325,техфайл!$D$7:$D$4325,F2196,техфайл!$E$7:$E$4325,G2196,техфайл!$F$7:$F$4325,H2196,техфайл!$G$7:$G$4325,L2196,техфайл!$A$7:$A$4325,A2196,техфайл!$K$7:$K$4325,M2196)</f>
        <v>0</v>
      </c>
      <c r="O2196" s="43"/>
      <c r="P2196" s="56" t="str">
        <f t="shared" si="227"/>
        <v>90607031400002060244</v>
      </c>
    </row>
    <row r="2197" spans="1:17" hidden="1" x14ac:dyDescent="0.3">
      <c r="A2197" s="82">
        <v>33527416</v>
      </c>
      <c r="B2197" s="191"/>
      <c r="C2197" s="191"/>
      <c r="D2197" s="191"/>
      <c r="E2197" s="44">
        <v>906</v>
      </c>
      <c r="F2197" s="44" t="s">
        <v>185</v>
      </c>
      <c r="G2197" s="44">
        <v>1400002060</v>
      </c>
      <c r="H2197" s="56">
        <v>244</v>
      </c>
      <c r="I2197" s="56"/>
      <c r="J2197" s="57"/>
      <c r="K2197" s="57"/>
      <c r="L2197" s="56">
        <v>310</v>
      </c>
      <c r="M2197" s="89" t="s">
        <v>136</v>
      </c>
      <c r="N2197" s="57">
        <f>SUMIFS(техфайл!$H$7:$H$4325,техфайл!$D$7:$D$4325,F2197,техфайл!$E$7:$E$4325,G2197,техфайл!$F$7:$F$4325,H2197,техфайл!$G$7:$G$4325,L2197,техфайл!$A$7:$A$4325,A2197,техфайл!$K$7:$K$4325,M2197)</f>
        <v>0</v>
      </c>
      <c r="O2197" s="43"/>
      <c r="P2197" s="56" t="str">
        <f t="shared" si="227"/>
        <v>90607031400002060244</v>
      </c>
    </row>
    <row r="2198" spans="1:17" hidden="1" x14ac:dyDescent="0.3">
      <c r="A2198" s="82">
        <v>33527416</v>
      </c>
      <c r="B2198" s="191"/>
      <c r="C2198" s="191"/>
      <c r="D2198" s="191"/>
      <c r="E2198" s="44">
        <v>906</v>
      </c>
      <c r="F2198" s="44" t="s">
        <v>185</v>
      </c>
      <c r="G2198" s="44">
        <v>1400002060</v>
      </c>
      <c r="H2198" s="56">
        <v>244</v>
      </c>
      <c r="I2198" s="56"/>
      <c r="J2198" s="57"/>
      <c r="K2198" s="57"/>
      <c r="L2198" s="56">
        <v>344</v>
      </c>
      <c r="M2198" s="89" t="s">
        <v>136</v>
      </c>
      <c r="N2198" s="57">
        <f>SUMIFS(техфайл!$H$7:$H$4325,техфайл!$D$7:$D$4325,F2198,техфайл!$E$7:$E$4325,G2198,техфайл!$F$7:$F$4325,H2198,техфайл!$G$7:$G$4325,L2198,техфайл!$A$7:$A$4325,A2198,техфайл!$K$7:$K$4325,M2198)</f>
        <v>0</v>
      </c>
      <c r="O2198" s="43"/>
      <c r="P2198" s="56" t="str">
        <f t="shared" si="227"/>
        <v>90607031400002060244</v>
      </c>
    </row>
    <row r="2199" spans="1:17" hidden="1" x14ac:dyDescent="0.3">
      <c r="A2199" s="82">
        <v>33527416</v>
      </c>
      <c r="B2199" s="191"/>
      <c r="C2199" s="191"/>
      <c r="D2199" s="191"/>
      <c r="E2199" s="44">
        <v>906</v>
      </c>
      <c r="F2199" s="44" t="s">
        <v>185</v>
      </c>
      <c r="G2199" s="44">
        <v>1400002060</v>
      </c>
      <c r="H2199" s="56">
        <v>244</v>
      </c>
      <c r="I2199" s="56"/>
      <c r="J2199" s="57"/>
      <c r="K2199" s="57"/>
      <c r="L2199" s="56">
        <v>346</v>
      </c>
      <c r="M2199" s="89" t="s">
        <v>136</v>
      </c>
      <c r="N2199" s="57">
        <f>SUMIFS(техфайл!$H$7:$H$4325,техфайл!$D$7:$D$4325,F2199,техфайл!$E$7:$E$4325,G2199,техфайл!$F$7:$F$4325,H2199,техфайл!$G$7:$G$4325,L2199,техфайл!$A$7:$A$4325,A2199,техфайл!$K$7:$K$4325,M2199)</f>
        <v>0</v>
      </c>
      <c r="O2199" s="43"/>
      <c r="P2199" s="56" t="str">
        <f t="shared" si="227"/>
        <v>90607031400002060244</v>
      </c>
    </row>
    <row r="2200" spans="1:17" hidden="1" x14ac:dyDescent="0.3">
      <c r="A2200" s="82">
        <v>33527416</v>
      </c>
      <c r="B2200" s="191"/>
      <c r="C2200" s="191"/>
      <c r="D2200" s="191"/>
      <c r="E2200" s="44">
        <v>906</v>
      </c>
      <c r="F2200" s="44" t="s">
        <v>185</v>
      </c>
      <c r="G2200" s="44">
        <v>1400002060</v>
      </c>
      <c r="H2200" s="56">
        <v>851</v>
      </c>
      <c r="I2200" s="56"/>
      <c r="J2200" s="57">
        <f>SUMIFS(техфайл!$H$7:$H$4325,техфайл!$D$7:$D$4325,F2200,техфайл!$E$7:$E$4325,G2200,техфайл!$F$7:$F$4325,H2200,техфайл!$A$7:$A$4325,A2200)</f>
        <v>0</v>
      </c>
      <c r="K2200" s="57"/>
      <c r="L2200" s="56">
        <v>291</v>
      </c>
      <c r="M2200" s="89" t="s">
        <v>138</v>
      </c>
      <c r="N2200" s="57">
        <f>SUMIFS(техфайл!$H$7:$H$4325,техфайл!$D$7:$D$4325,F2200,техфайл!$E$7:$E$4325,G2200,техфайл!$F$7:$F$4325,H2200,техфайл!$G$7:$G$4325,L2200,техфайл!$A$7:$A$4325,A2200,техфайл!$K$7:$K$4325,M2200)</f>
        <v>0</v>
      </c>
      <c r="O2200" s="43"/>
      <c r="P2200" s="56" t="str">
        <f t="shared" si="227"/>
        <v>90607031400002060851</v>
      </c>
    </row>
    <row r="2201" spans="1:17" hidden="1" x14ac:dyDescent="0.3">
      <c r="A2201" s="82">
        <v>33527416</v>
      </c>
      <c r="B2201" s="191"/>
      <c r="C2201" s="191"/>
      <c r="D2201" s="191"/>
      <c r="E2201" s="44">
        <v>906</v>
      </c>
      <c r="F2201" s="44" t="s">
        <v>174</v>
      </c>
      <c r="G2201" s="62">
        <v>1400005000</v>
      </c>
      <c r="H2201" s="56">
        <v>112</v>
      </c>
      <c r="I2201" s="56"/>
      <c r="J2201" s="57">
        <f>SUMIFS(техфайл!$H$7:$H$4325,техфайл!$D$7:$D$4325,F2201,техфайл!$E$7:$E$4325,G2201,техфайл!$F$7:$F$4325,H2201,техфайл!$A$7:$A$4325,A2201)</f>
        <v>0</v>
      </c>
      <c r="K2201" s="57"/>
      <c r="L2201" s="56">
        <v>212</v>
      </c>
      <c r="M2201" s="89" t="s">
        <v>175</v>
      </c>
      <c r="N2201" s="57">
        <f>SUMIFS(техфайл!$H$7:$H$4325,техфайл!$D$7:$D$4325,F2201,техфайл!$E$7:$E$4325,G2201,техфайл!$F$7:$F$4325,H2201,техфайл!$G$7:$G$4325,L2201,техфайл!$A$7:$A$4325,A2201,техфайл!$K$7:$K$4325,M2201)</f>
        <v>0</v>
      </c>
      <c r="O2201" s="43"/>
      <c r="P2201" s="56" t="str">
        <f t="shared" si="227"/>
        <v>90607051400005000112</v>
      </c>
    </row>
    <row r="2202" spans="1:17" hidden="1" x14ac:dyDescent="0.3">
      <c r="A2202" s="82">
        <v>33527416</v>
      </c>
      <c r="B2202" s="192"/>
      <c r="C2202" s="192"/>
      <c r="D2202" s="192"/>
      <c r="E2202" s="44">
        <v>906</v>
      </c>
      <c r="F2202" s="44" t="s">
        <v>174</v>
      </c>
      <c r="G2202" s="62">
        <v>1400005000</v>
      </c>
      <c r="H2202" s="56">
        <v>244</v>
      </c>
      <c r="I2202" s="56"/>
      <c r="J2202" s="57">
        <f>SUMIFS(техфайл!$H$7:$H$4325,техфайл!$D$7:$D$4325,F2202,техфайл!$E$7:$E$4325,G2202,техфайл!$F$7:$F$4325,H2202,техфайл!$A$7:$A$4325,A2202)</f>
        <v>0</v>
      </c>
      <c r="K2202" s="57"/>
      <c r="L2202" s="56">
        <v>226</v>
      </c>
      <c r="M2202" s="89" t="s">
        <v>175</v>
      </c>
      <c r="N2202" s="57">
        <f>SUMIFS(техфайл!$H$7:$H$4325,техфайл!$D$7:$D$4325,F2202,техфайл!$E$7:$E$4325,G2202,техфайл!$F$7:$F$4325,H2202,техфайл!$G$7:$G$4325,L2202,техфайл!$A$7:$A$4325,A2202,техфайл!$K$7:$K$4325,M2202)</f>
        <v>0</v>
      </c>
      <c r="O2202" s="43"/>
      <c r="P2202" s="56" t="str">
        <f t="shared" si="227"/>
        <v>90607051400005000244</v>
      </c>
    </row>
    <row r="2203" spans="1:17" s="93" customFormat="1" hidden="1" x14ac:dyDescent="0.3">
      <c r="A2203" s="90" t="s">
        <v>124</v>
      </c>
      <c r="B2203" s="205" t="s">
        <v>123</v>
      </c>
      <c r="C2203" s="206"/>
      <c r="D2203" s="207"/>
      <c r="E2203" s="46">
        <v>906</v>
      </c>
      <c r="F2203" s="46" t="s">
        <v>185</v>
      </c>
      <c r="G2203" s="58" t="s">
        <v>687</v>
      </c>
      <c r="H2203" s="47" t="s">
        <v>168</v>
      </c>
      <c r="I2203" s="47"/>
      <c r="J2203" s="48">
        <f>SUMIFS($J$2078:$J$2202,$F$2078:$F$2202,F2203,$G$2078:$G$2202,G2203,$H$2078:$H$2202,H2203)</f>
        <v>0</v>
      </c>
      <c r="K2203" s="48"/>
      <c r="L2203" s="47">
        <v>211</v>
      </c>
      <c r="M2203" s="91" t="s">
        <v>172</v>
      </c>
      <c r="N2203" s="48">
        <f t="shared" ref="N2203:N2216" si="228">SUMIFS($N$2078:$N$2202,$L$2078:$L$2202,L2203,$M$2078:$M$2202,M2203)</f>
        <v>0</v>
      </c>
      <c r="O2203" s="45"/>
      <c r="P2203" s="84"/>
      <c r="Q2203" s="92"/>
    </row>
    <row r="2204" spans="1:17" s="93" customFormat="1" hidden="1" x14ac:dyDescent="0.3">
      <c r="A2204" s="90" t="s">
        <v>124</v>
      </c>
      <c r="B2204" s="208"/>
      <c r="C2204" s="209"/>
      <c r="D2204" s="210"/>
      <c r="E2204" s="46">
        <v>906</v>
      </c>
      <c r="F2204" s="46" t="s">
        <v>185</v>
      </c>
      <c r="G2204" s="58" t="s">
        <v>687</v>
      </c>
      <c r="H2204" s="47" t="s">
        <v>170</v>
      </c>
      <c r="I2204" s="47"/>
      <c r="J2204" s="48">
        <f t="shared" ref="J2204:J2219" si="229">SUMIFS($J$2078:$J$2202,$F$2078:$F$2202,F2204,$G$2078:$G$2202,G2204,$H$2078:$H$2202,H2204)</f>
        <v>0</v>
      </c>
      <c r="K2204" s="48"/>
      <c r="L2204" s="47">
        <v>213</v>
      </c>
      <c r="M2204" s="91" t="s">
        <v>173</v>
      </c>
      <c r="N2204" s="48">
        <f t="shared" si="228"/>
        <v>0</v>
      </c>
      <c r="O2204" s="45"/>
      <c r="P2204" s="84"/>
      <c r="Q2204" s="92"/>
    </row>
    <row r="2205" spans="1:17" s="93" customFormat="1" hidden="1" x14ac:dyDescent="0.3">
      <c r="A2205" s="90" t="s">
        <v>124</v>
      </c>
      <c r="B2205" s="208"/>
      <c r="C2205" s="209"/>
      <c r="D2205" s="210"/>
      <c r="E2205" s="46">
        <v>906</v>
      </c>
      <c r="F2205" s="46" t="s">
        <v>185</v>
      </c>
      <c r="G2205" s="58">
        <v>1400002060</v>
      </c>
      <c r="H2205" s="47">
        <v>244</v>
      </c>
      <c r="I2205" s="47"/>
      <c r="J2205" s="48">
        <f t="shared" si="229"/>
        <v>0</v>
      </c>
      <c r="K2205" s="48"/>
      <c r="L2205" s="47">
        <v>221</v>
      </c>
      <c r="M2205" s="91" t="s">
        <v>131</v>
      </c>
      <c r="N2205" s="48">
        <f t="shared" si="228"/>
        <v>0</v>
      </c>
      <c r="O2205" s="45"/>
      <c r="P2205" s="84"/>
      <c r="Q2205" s="92"/>
    </row>
    <row r="2206" spans="1:17" s="92" customFormat="1" hidden="1" x14ac:dyDescent="0.3">
      <c r="A2206" s="90" t="s">
        <v>124</v>
      </c>
      <c r="B2206" s="208"/>
      <c r="C2206" s="209"/>
      <c r="D2206" s="210"/>
      <c r="E2206" s="46">
        <v>906</v>
      </c>
      <c r="F2206" s="46" t="s">
        <v>185</v>
      </c>
      <c r="G2206" s="58">
        <v>1400002060</v>
      </c>
      <c r="H2206" s="47">
        <v>247</v>
      </c>
      <c r="I2206" s="47"/>
      <c r="J2206" s="48">
        <f t="shared" si="229"/>
        <v>0</v>
      </c>
      <c r="K2206" s="48"/>
      <c r="L2206" s="47">
        <v>223</v>
      </c>
      <c r="M2206" s="91" t="s">
        <v>131</v>
      </c>
      <c r="N2206" s="48">
        <f t="shared" si="228"/>
        <v>0</v>
      </c>
      <c r="O2206" s="45"/>
      <c r="P2206" s="84"/>
    </row>
    <row r="2207" spans="1:17" s="92" customFormat="1" hidden="1" x14ac:dyDescent="0.3">
      <c r="A2207" s="90" t="s">
        <v>124</v>
      </c>
      <c r="B2207" s="208"/>
      <c r="C2207" s="209"/>
      <c r="D2207" s="210"/>
      <c r="E2207" s="46">
        <v>906</v>
      </c>
      <c r="F2207" s="46" t="s">
        <v>185</v>
      </c>
      <c r="G2207" s="58">
        <v>1400002060</v>
      </c>
      <c r="H2207" s="47">
        <v>247</v>
      </c>
      <c r="I2207" s="47"/>
      <c r="J2207" s="48"/>
      <c r="K2207" s="48"/>
      <c r="L2207" s="47">
        <v>223</v>
      </c>
      <c r="M2207" s="91" t="s">
        <v>132</v>
      </c>
      <c r="N2207" s="48">
        <f t="shared" si="228"/>
        <v>0</v>
      </c>
      <c r="O2207" s="45"/>
      <c r="P2207" s="84"/>
    </row>
    <row r="2208" spans="1:17" s="92" customFormat="1" hidden="1" x14ac:dyDescent="0.3">
      <c r="A2208" s="90" t="s">
        <v>124</v>
      </c>
      <c r="B2208" s="208"/>
      <c r="C2208" s="209"/>
      <c r="D2208" s="210"/>
      <c r="E2208" s="46">
        <v>906</v>
      </c>
      <c r="F2208" s="46" t="s">
        <v>185</v>
      </c>
      <c r="G2208" s="58">
        <v>1400002060</v>
      </c>
      <c r="H2208" s="47">
        <v>244</v>
      </c>
      <c r="I2208" s="47"/>
      <c r="J2208" s="48"/>
      <c r="K2208" s="48"/>
      <c r="L2208" s="47">
        <v>223</v>
      </c>
      <c r="M2208" s="91" t="s">
        <v>133</v>
      </c>
      <c r="N2208" s="48">
        <f t="shared" si="228"/>
        <v>0</v>
      </c>
      <c r="O2208" s="45"/>
      <c r="P2208" s="84"/>
    </row>
    <row r="2209" spans="1:17" s="92" customFormat="1" hidden="1" x14ac:dyDescent="0.3">
      <c r="A2209" s="90" t="s">
        <v>124</v>
      </c>
      <c r="B2209" s="208"/>
      <c r="C2209" s="209"/>
      <c r="D2209" s="210"/>
      <c r="E2209" s="46">
        <v>906</v>
      </c>
      <c r="F2209" s="46" t="s">
        <v>185</v>
      </c>
      <c r="G2209" s="58">
        <v>1400002060</v>
      </c>
      <c r="H2209" s="47">
        <v>247</v>
      </c>
      <c r="I2209" s="47"/>
      <c r="J2209" s="48"/>
      <c r="K2209" s="48"/>
      <c r="L2209" s="47">
        <v>223</v>
      </c>
      <c r="M2209" s="91" t="s">
        <v>134</v>
      </c>
      <c r="N2209" s="48">
        <f t="shared" si="228"/>
        <v>0</v>
      </c>
      <c r="O2209" s="45"/>
      <c r="P2209" s="84"/>
    </row>
    <row r="2210" spans="1:17" s="92" customFormat="1" hidden="1" x14ac:dyDescent="0.3">
      <c r="A2210" s="90" t="s">
        <v>124</v>
      </c>
      <c r="B2210" s="208"/>
      <c r="C2210" s="209"/>
      <c r="D2210" s="210"/>
      <c r="E2210" s="46">
        <v>906</v>
      </c>
      <c r="F2210" s="46" t="s">
        <v>185</v>
      </c>
      <c r="G2210" s="58">
        <v>1400002060</v>
      </c>
      <c r="H2210" s="47">
        <v>244</v>
      </c>
      <c r="I2210" s="47"/>
      <c r="J2210" s="48"/>
      <c r="K2210" s="48"/>
      <c r="L2210" s="47">
        <v>225</v>
      </c>
      <c r="M2210" s="91" t="s">
        <v>131</v>
      </c>
      <c r="N2210" s="48">
        <f t="shared" si="228"/>
        <v>0</v>
      </c>
      <c r="O2210" s="45"/>
      <c r="P2210" s="84"/>
    </row>
    <row r="2211" spans="1:17" s="92" customFormat="1" hidden="1" x14ac:dyDescent="0.3">
      <c r="A2211" s="90" t="s">
        <v>124</v>
      </c>
      <c r="B2211" s="208"/>
      <c r="C2211" s="209"/>
      <c r="D2211" s="210"/>
      <c r="E2211" s="46">
        <v>906</v>
      </c>
      <c r="F2211" s="46" t="s">
        <v>185</v>
      </c>
      <c r="G2211" s="58">
        <v>1400002060</v>
      </c>
      <c r="H2211" s="47">
        <v>244</v>
      </c>
      <c r="I2211" s="47"/>
      <c r="J2211" s="48"/>
      <c r="K2211" s="48"/>
      <c r="L2211" s="47">
        <v>226</v>
      </c>
      <c r="M2211" s="91" t="s">
        <v>131</v>
      </c>
      <c r="N2211" s="48">
        <f t="shared" si="228"/>
        <v>0</v>
      </c>
      <c r="O2211" s="45"/>
      <c r="P2211" s="84"/>
    </row>
    <row r="2212" spans="1:17" s="92" customFormat="1" hidden="1" x14ac:dyDescent="0.3">
      <c r="A2212" s="90" t="s">
        <v>124</v>
      </c>
      <c r="B2212" s="208"/>
      <c r="C2212" s="209"/>
      <c r="D2212" s="210"/>
      <c r="E2212" s="46">
        <v>906</v>
      </c>
      <c r="F2212" s="46" t="s">
        <v>185</v>
      </c>
      <c r="G2212" s="58">
        <v>1400002060</v>
      </c>
      <c r="H2212" s="47">
        <v>244</v>
      </c>
      <c r="I2212" s="47"/>
      <c r="J2212" s="48"/>
      <c r="K2212" s="48"/>
      <c r="L2212" s="47">
        <v>227</v>
      </c>
      <c r="M2212" s="91" t="s">
        <v>131</v>
      </c>
      <c r="N2212" s="48">
        <f t="shared" si="228"/>
        <v>0</v>
      </c>
      <c r="O2212" s="45"/>
      <c r="P2212" s="84"/>
    </row>
    <row r="2213" spans="1:17" s="92" customFormat="1" hidden="1" x14ac:dyDescent="0.3">
      <c r="A2213" s="90" t="s">
        <v>124</v>
      </c>
      <c r="B2213" s="208"/>
      <c r="C2213" s="209"/>
      <c r="D2213" s="210"/>
      <c r="E2213" s="46">
        <v>906</v>
      </c>
      <c r="F2213" s="46" t="s">
        <v>185</v>
      </c>
      <c r="G2213" s="58">
        <v>1400002060</v>
      </c>
      <c r="H2213" s="47">
        <v>244</v>
      </c>
      <c r="I2213" s="47"/>
      <c r="J2213" s="48"/>
      <c r="K2213" s="48"/>
      <c r="L2213" s="47">
        <v>310</v>
      </c>
      <c r="M2213" s="91" t="s">
        <v>136</v>
      </c>
      <c r="N2213" s="48">
        <f t="shared" si="228"/>
        <v>0</v>
      </c>
      <c r="O2213" s="45"/>
      <c r="P2213" s="84"/>
    </row>
    <row r="2214" spans="1:17" s="92" customFormat="1" hidden="1" x14ac:dyDescent="0.3">
      <c r="A2214" s="90" t="s">
        <v>124</v>
      </c>
      <c r="B2214" s="208"/>
      <c r="C2214" s="209"/>
      <c r="D2214" s="210"/>
      <c r="E2214" s="46">
        <v>906</v>
      </c>
      <c r="F2214" s="46" t="s">
        <v>185</v>
      </c>
      <c r="G2214" s="58">
        <v>1400002060</v>
      </c>
      <c r="H2214" s="47">
        <v>244</v>
      </c>
      <c r="I2214" s="47"/>
      <c r="J2214" s="48"/>
      <c r="K2214" s="48"/>
      <c r="L2214" s="47">
        <v>344</v>
      </c>
      <c r="M2214" s="91" t="s">
        <v>136</v>
      </c>
      <c r="N2214" s="48">
        <f t="shared" si="228"/>
        <v>0</v>
      </c>
      <c r="O2214" s="45"/>
      <c r="P2214" s="84"/>
    </row>
    <row r="2215" spans="1:17" s="92" customFormat="1" hidden="1" x14ac:dyDescent="0.3">
      <c r="A2215" s="90" t="s">
        <v>124</v>
      </c>
      <c r="B2215" s="208"/>
      <c r="C2215" s="209"/>
      <c r="D2215" s="210"/>
      <c r="E2215" s="46">
        <v>906</v>
      </c>
      <c r="F2215" s="46" t="s">
        <v>185</v>
      </c>
      <c r="G2215" s="58">
        <v>1400002060</v>
      </c>
      <c r="H2215" s="47">
        <v>244</v>
      </c>
      <c r="I2215" s="47"/>
      <c r="J2215" s="48"/>
      <c r="K2215" s="48"/>
      <c r="L2215" s="47">
        <v>346</v>
      </c>
      <c r="M2215" s="91" t="s">
        <v>136</v>
      </c>
      <c r="N2215" s="48">
        <f t="shared" si="228"/>
        <v>0</v>
      </c>
      <c r="O2215" s="45"/>
      <c r="P2215" s="84"/>
    </row>
    <row r="2216" spans="1:17" s="92" customFormat="1" hidden="1" x14ac:dyDescent="0.3">
      <c r="A2216" s="90" t="s">
        <v>124</v>
      </c>
      <c r="B2216" s="208"/>
      <c r="C2216" s="209"/>
      <c r="D2216" s="210"/>
      <c r="E2216" s="46">
        <v>906</v>
      </c>
      <c r="F2216" s="46" t="s">
        <v>185</v>
      </c>
      <c r="G2216" s="58">
        <v>1400002060</v>
      </c>
      <c r="H2216" s="47">
        <v>851</v>
      </c>
      <c r="I2216" s="47"/>
      <c r="J2216" s="48">
        <f t="shared" si="229"/>
        <v>0</v>
      </c>
      <c r="K2216" s="48"/>
      <c r="L2216" s="47">
        <v>291</v>
      </c>
      <c r="M2216" s="91" t="s">
        <v>138</v>
      </c>
      <c r="N2216" s="48">
        <f t="shared" si="228"/>
        <v>0</v>
      </c>
      <c r="O2216" s="45"/>
      <c r="P2216" s="84"/>
    </row>
    <row r="2217" spans="1:17" s="92" customFormat="1" hidden="1" x14ac:dyDescent="0.3">
      <c r="A2217" s="90" t="s">
        <v>124</v>
      </c>
      <c r="B2217" s="208"/>
      <c r="C2217" s="209"/>
      <c r="D2217" s="210"/>
      <c r="E2217" s="46">
        <v>906</v>
      </c>
      <c r="F2217" s="46" t="s">
        <v>185</v>
      </c>
      <c r="G2217" s="58">
        <v>1400002060</v>
      </c>
      <c r="H2217" s="47">
        <v>852</v>
      </c>
      <c r="I2217" s="47"/>
      <c r="J2217" s="48">
        <f t="shared" si="229"/>
        <v>0</v>
      </c>
      <c r="K2217" s="48"/>
      <c r="L2217" s="47">
        <v>291</v>
      </c>
      <c r="M2217" s="91" t="s">
        <v>138</v>
      </c>
      <c r="N2217" s="48">
        <v>0</v>
      </c>
      <c r="O2217" s="45"/>
      <c r="P2217" s="84"/>
    </row>
    <row r="2218" spans="1:17" s="92" customFormat="1" hidden="1" x14ac:dyDescent="0.3">
      <c r="A2218" s="90" t="s">
        <v>124</v>
      </c>
      <c r="B2218" s="208"/>
      <c r="C2218" s="209"/>
      <c r="D2218" s="210"/>
      <c r="E2218" s="46">
        <v>906</v>
      </c>
      <c r="F2218" s="46" t="s">
        <v>174</v>
      </c>
      <c r="G2218" s="58">
        <v>1400005000</v>
      </c>
      <c r="H2218" s="47">
        <v>112</v>
      </c>
      <c r="I2218" s="47"/>
      <c r="J2218" s="48">
        <f t="shared" si="229"/>
        <v>0</v>
      </c>
      <c r="K2218" s="48"/>
      <c r="L2218" s="47">
        <v>212</v>
      </c>
      <c r="M2218" s="91" t="s">
        <v>175</v>
      </c>
      <c r="N2218" s="48">
        <f>SUMIFS($N$2078:$N$2202,$L$2078:$L$2202,L2218,$M$2078:$M$2202,M2218)</f>
        <v>0</v>
      </c>
      <c r="O2218" s="45"/>
      <c r="P2218" s="84"/>
    </row>
    <row r="2219" spans="1:17" s="92" customFormat="1" hidden="1" x14ac:dyDescent="0.3">
      <c r="A2219" s="90" t="s">
        <v>124</v>
      </c>
      <c r="B2219" s="211"/>
      <c r="C2219" s="212"/>
      <c r="D2219" s="213"/>
      <c r="E2219" s="46">
        <v>906</v>
      </c>
      <c r="F2219" s="46" t="s">
        <v>174</v>
      </c>
      <c r="G2219" s="58">
        <v>1400005000</v>
      </c>
      <c r="H2219" s="47">
        <v>244</v>
      </c>
      <c r="I2219" s="47"/>
      <c r="J2219" s="48">
        <f t="shared" si="229"/>
        <v>0</v>
      </c>
      <c r="K2219" s="48"/>
      <c r="L2219" s="47">
        <v>226</v>
      </c>
      <c r="M2219" s="91" t="s">
        <v>175</v>
      </c>
      <c r="N2219" s="48">
        <f>SUMIFS($N$2078:$N$2202,$L$2078:$L$2202,L2219,$M$2078:$M$2202,M2219)</f>
        <v>0</v>
      </c>
      <c r="O2219" s="45"/>
      <c r="P2219" s="84"/>
    </row>
    <row r="2220" spans="1:17" s="97" customFormat="1" hidden="1" x14ac:dyDescent="0.3">
      <c r="A2220" s="82" t="s">
        <v>140</v>
      </c>
      <c r="B2220" s="199" t="s">
        <v>139</v>
      </c>
      <c r="C2220" s="200"/>
      <c r="D2220" s="201"/>
      <c r="E2220" s="59">
        <v>906</v>
      </c>
      <c r="F2220" s="59" t="s">
        <v>185</v>
      </c>
      <c r="G2220" s="60">
        <v>1400002060</v>
      </c>
      <c r="H2220" s="59"/>
      <c r="I2220" s="59"/>
      <c r="J2220" s="94">
        <f>SUM(J2203:J2219)</f>
        <v>0</v>
      </c>
      <c r="K2220" s="94">
        <f>SUM(K2078:K2219)</f>
        <v>0</v>
      </c>
      <c r="L2220" s="59"/>
      <c r="M2220" s="96"/>
      <c r="N2220" s="94">
        <f>SUM(N2203:N2219)</f>
        <v>0</v>
      </c>
      <c r="O2220" s="61"/>
      <c r="P2220" s="84"/>
      <c r="Q2220" s="85"/>
    </row>
    <row r="2221" spans="1:17" ht="18.75" hidden="1" customHeight="1" x14ac:dyDescent="0.3">
      <c r="A2221" s="82" t="s">
        <v>118</v>
      </c>
      <c r="B2221" s="190" t="s">
        <v>535</v>
      </c>
      <c r="C2221" s="190" t="s">
        <v>460</v>
      </c>
      <c r="D2221" s="190" t="str">
        <f>VLOOKUP($A2221, Учреждения!$B$4:$F$292, 3, FALSE)</f>
        <v xml:space="preserve">Дом учителя </v>
      </c>
      <c r="E2221" s="81" t="s">
        <v>140</v>
      </c>
      <c r="F2221" s="81" t="s">
        <v>140</v>
      </c>
      <c r="G2221" s="81" t="s">
        <v>140</v>
      </c>
      <c r="H2221" s="81" t="s">
        <v>140</v>
      </c>
      <c r="I2221" s="81" t="s">
        <v>140</v>
      </c>
      <c r="J2221" s="81" t="s">
        <v>140</v>
      </c>
      <c r="K2221" s="80">
        <f>SUM(J2222:J2235)</f>
        <v>0</v>
      </c>
      <c r="L2221" s="56"/>
      <c r="M2221" s="89"/>
      <c r="N2221" s="57"/>
      <c r="O2221" s="43"/>
    </row>
    <row r="2222" spans="1:17" ht="18.75" hidden="1" customHeight="1" x14ac:dyDescent="0.3">
      <c r="A2222" s="82" t="s">
        <v>118</v>
      </c>
      <c r="B2222" s="191"/>
      <c r="C2222" s="191"/>
      <c r="D2222" s="191"/>
      <c r="E2222" s="44">
        <v>906</v>
      </c>
      <c r="F2222" s="44" t="s">
        <v>186</v>
      </c>
      <c r="G2222" s="44">
        <v>1400007010</v>
      </c>
      <c r="H2222" s="56" t="s">
        <v>168</v>
      </c>
      <c r="I2222" s="56"/>
      <c r="J2222" s="57">
        <f>SUMIFS(техфайл!$H$7:$H$4325,техфайл!$D$7:$D$4325,F2222,техфайл!$E$7:$E$4325,G2222,техфайл!$F$7:$F$4325,H2222,техфайл!$A$7:$A$4325,A2222)</f>
        <v>0</v>
      </c>
      <c r="K2222" s="57"/>
      <c r="L2222" s="56">
        <v>211</v>
      </c>
      <c r="M2222" s="89" t="s">
        <v>172</v>
      </c>
      <c r="N2222" s="57">
        <f>SUMIFS(техфайл!$H$7:$H$4325,техфайл!$D$7:$D$4325,F2222,техфайл!$E$7:$E$4325,G2222,техфайл!$F$7:$F$4325,H2222,техфайл!$G$7:$G$4325,L2222,техфайл!$A$7:$A$4325,A2222,техфайл!$K$7:$K$4325,M2222)+SUMIFS(техфайл!$H$7:$H$4325,техфайл!$D$7:$D$4325,F2222,техфайл!$E$7:$E$4325,G2222,техфайл!$F$7:$F$4325,H2222,техфайл!$G$7:$G$4325,266,техфайл!$A$7:$A$4325,A2222,техфайл!$K$7:$K$4325,M2222)</f>
        <v>0</v>
      </c>
      <c r="O2222" s="43"/>
      <c r="P2222" s="56" t="str">
        <f t="shared" ref="P2222:P2235" si="230">E2222&amp;F2222&amp;SUBSTITUTE(G2222," ","")&amp;H2222</f>
        <v>90607091400007010111</v>
      </c>
    </row>
    <row r="2223" spans="1:17" hidden="1" x14ac:dyDescent="0.3">
      <c r="A2223" s="82" t="s">
        <v>118</v>
      </c>
      <c r="B2223" s="191"/>
      <c r="C2223" s="191"/>
      <c r="D2223" s="191"/>
      <c r="E2223" s="44">
        <v>906</v>
      </c>
      <c r="F2223" s="44" t="s">
        <v>186</v>
      </c>
      <c r="G2223" s="44">
        <v>1400007010</v>
      </c>
      <c r="H2223" s="56" t="s">
        <v>170</v>
      </c>
      <c r="I2223" s="56"/>
      <c r="J2223" s="57">
        <f>SUMIFS(техфайл!$H$7:$H$4325,техфайл!$D$7:$D$4325,F2223,техфайл!$E$7:$E$4325,G2223,техфайл!$F$7:$F$4325,H2223,техфайл!$A$7:$A$4325,A2223)</f>
        <v>0</v>
      </c>
      <c r="K2223" s="57"/>
      <c r="L2223" s="56">
        <v>213</v>
      </c>
      <c r="M2223" s="89" t="s">
        <v>173</v>
      </c>
      <c r="N2223" s="57">
        <f>SUMIFS(техфайл!$H$7:$H$4325,техфайл!$D$7:$D$4325,F2223,техфайл!$E$7:$E$4325,G2223,техфайл!$F$7:$F$4325,H2223,техфайл!$G$7:$G$4325,L2223,техфайл!$A$7:$A$4325,A2223,техфайл!$K$7:$K$4325,M2223)</f>
        <v>0</v>
      </c>
      <c r="O2223" s="43"/>
      <c r="P2223" s="56" t="str">
        <f t="shared" si="230"/>
        <v>90607091400007010119</v>
      </c>
    </row>
    <row r="2224" spans="1:17" hidden="1" x14ac:dyDescent="0.3">
      <c r="A2224" s="82" t="s">
        <v>118</v>
      </c>
      <c r="B2224" s="191"/>
      <c r="C2224" s="191"/>
      <c r="D2224" s="191"/>
      <c r="E2224" s="44">
        <v>906</v>
      </c>
      <c r="F2224" s="44" t="s">
        <v>186</v>
      </c>
      <c r="G2224" s="44">
        <v>1400007010</v>
      </c>
      <c r="H2224" s="56">
        <v>244</v>
      </c>
      <c r="I2224" s="56"/>
      <c r="J2224" s="57">
        <f>SUMIFS(техфайл!$H$7:$H$4325,техфайл!$D$7:$D$4325,F2224,техфайл!$E$7:$E$4325,G2224,техфайл!$F$7:$F$4325,H2224,техфайл!$A$7:$A$4325,A2224)</f>
        <v>0</v>
      </c>
      <c r="K2224" s="57"/>
      <c r="L2224" s="56">
        <v>221</v>
      </c>
      <c r="M2224" s="89" t="s">
        <v>131</v>
      </c>
      <c r="N2224" s="57">
        <f>SUMIFS(техфайл!$H$7:$H$4325,техфайл!$D$7:$D$4325,F2224,техфайл!$E$7:$E$4325,G2224,техфайл!$F$7:$F$4325,H2224,техфайл!$G$7:$G$4325,L2224,техфайл!$A$7:$A$4325,A2224,техфайл!$K$7:$K$4325,M2224)</f>
        <v>0</v>
      </c>
      <c r="O2224" s="43"/>
      <c r="P2224" s="56" t="str">
        <f t="shared" si="230"/>
        <v>90607091400007010244</v>
      </c>
    </row>
    <row r="2225" spans="1:16" hidden="1" x14ac:dyDescent="0.3">
      <c r="A2225" s="82" t="s">
        <v>118</v>
      </c>
      <c r="B2225" s="191"/>
      <c r="C2225" s="191"/>
      <c r="D2225" s="191"/>
      <c r="E2225" s="44">
        <v>906</v>
      </c>
      <c r="F2225" s="44" t="s">
        <v>186</v>
      </c>
      <c r="G2225" s="44">
        <v>1400007010</v>
      </c>
      <c r="H2225" s="56">
        <v>247</v>
      </c>
      <c r="I2225" s="56"/>
      <c r="J2225" s="57">
        <f>SUMIFS(техфайл!$H$7:$H$4325,техфайл!$D$7:$D$4325,F2225,техфайл!$E$7:$E$4325,G2225,техфайл!$F$7:$F$4325,H2225,техфайл!$A$7:$A$4325,A2225)</f>
        <v>0</v>
      </c>
      <c r="K2225" s="57"/>
      <c r="L2225" s="56">
        <v>223</v>
      </c>
      <c r="M2225" s="89" t="s">
        <v>132</v>
      </c>
      <c r="N2225" s="57">
        <f>SUMIFS(техфайл!$H$7:$H$4325,техфайл!$D$7:$D$4325,F2225,техфайл!$E$7:$E$4325,G2225,техфайл!$F$7:$F$4325,H2225,техфайл!$G$7:$G$4325,L2225,техфайл!$A$7:$A$4325,A2225,техфайл!$K$7:$K$4325,M2225)</f>
        <v>0</v>
      </c>
      <c r="O2225" s="43"/>
      <c r="P2225" s="56" t="str">
        <f t="shared" si="230"/>
        <v>90607091400007010247</v>
      </c>
    </row>
    <row r="2226" spans="1:16" hidden="1" x14ac:dyDescent="0.3">
      <c r="A2226" s="82" t="s">
        <v>118</v>
      </c>
      <c r="B2226" s="191"/>
      <c r="C2226" s="191"/>
      <c r="D2226" s="191"/>
      <c r="E2226" s="44">
        <v>906</v>
      </c>
      <c r="F2226" s="44" t="s">
        <v>186</v>
      </c>
      <c r="G2226" s="44">
        <v>1400007010</v>
      </c>
      <c r="H2226" s="56">
        <v>244</v>
      </c>
      <c r="I2226" s="56"/>
      <c r="J2226" s="57"/>
      <c r="K2226" s="57"/>
      <c r="L2226" s="56">
        <v>223</v>
      </c>
      <c r="M2226" s="89" t="s">
        <v>133</v>
      </c>
      <c r="N2226" s="57">
        <f>SUMIFS(техфайл!$H$7:$H$4325,техфайл!$D$7:$D$4325,F2226,техфайл!$E$7:$E$4325,G2226,техфайл!$F$7:$F$4325,H2226,техфайл!$G$7:$G$4325,L2226,техфайл!$A$7:$A$4325,A2226,техфайл!$K$7:$K$4325,M2226)</f>
        <v>0</v>
      </c>
      <c r="O2226" s="43"/>
      <c r="P2226" s="56" t="str">
        <f t="shared" si="230"/>
        <v>90607091400007010244</v>
      </c>
    </row>
    <row r="2227" spans="1:16" hidden="1" x14ac:dyDescent="0.3">
      <c r="A2227" s="82" t="s">
        <v>118</v>
      </c>
      <c r="B2227" s="191"/>
      <c r="C2227" s="191"/>
      <c r="D2227" s="191"/>
      <c r="E2227" s="44">
        <v>906</v>
      </c>
      <c r="F2227" s="44" t="s">
        <v>186</v>
      </c>
      <c r="G2227" s="44">
        <v>1400007010</v>
      </c>
      <c r="H2227" s="56">
        <v>247</v>
      </c>
      <c r="I2227" s="56"/>
      <c r="J2227" s="57"/>
      <c r="K2227" s="57"/>
      <c r="L2227" s="56">
        <v>223</v>
      </c>
      <c r="M2227" s="89" t="s">
        <v>134</v>
      </c>
      <c r="N2227" s="57">
        <f>SUMIFS(техфайл!$H$7:$H$4325,техфайл!$D$7:$D$4325,F2227,техфайл!$E$7:$E$4325,G2227,техфайл!$F$7:$F$4325,H2227,техфайл!$G$7:$G$4325,L2227,техфайл!$A$7:$A$4325,A2227,техфайл!$K$7:$K$4325,M2227)</f>
        <v>0</v>
      </c>
      <c r="O2227" s="43"/>
      <c r="P2227" s="56" t="str">
        <f t="shared" si="230"/>
        <v>90607091400007010247</v>
      </c>
    </row>
    <row r="2228" spans="1:16" hidden="1" x14ac:dyDescent="0.3">
      <c r="A2228" s="82" t="s">
        <v>118</v>
      </c>
      <c r="B2228" s="191"/>
      <c r="C2228" s="191"/>
      <c r="D2228" s="191"/>
      <c r="E2228" s="44">
        <v>906</v>
      </c>
      <c r="F2228" s="44" t="s">
        <v>186</v>
      </c>
      <c r="G2228" s="44">
        <v>1400007010</v>
      </c>
      <c r="H2228" s="56">
        <v>247</v>
      </c>
      <c r="I2228" s="56"/>
      <c r="J2228" s="57"/>
      <c r="K2228" s="57"/>
      <c r="L2228" s="56">
        <v>223</v>
      </c>
      <c r="M2228" s="89" t="s">
        <v>135</v>
      </c>
      <c r="N2228" s="57">
        <f>SUMIFS(техфайл!$H$7:$H$4325,техфайл!$D$7:$D$4325,F2228,техфайл!$E$7:$E$4325,G2228,техфайл!$F$7:$F$4325,H2228,техфайл!$G$7:$G$4325,L2228,техфайл!$A$7:$A$4325,A2228,техфайл!$K$7:$K$4325,M2228)</f>
        <v>0</v>
      </c>
      <c r="O2228" s="43"/>
      <c r="P2228" s="56" t="str">
        <f t="shared" si="230"/>
        <v>90607091400007010247</v>
      </c>
    </row>
    <row r="2229" spans="1:16" hidden="1" x14ac:dyDescent="0.3">
      <c r="A2229" s="82" t="s">
        <v>118</v>
      </c>
      <c r="B2229" s="191"/>
      <c r="C2229" s="191"/>
      <c r="D2229" s="191"/>
      <c r="E2229" s="44">
        <v>906</v>
      </c>
      <c r="F2229" s="44" t="s">
        <v>186</v>
      </c>
      <c r="G2229" s="44">
        <v>1400007010</v>
      </c>
      <c r="H2229" s="56">
        <v>244</v>
      </c>
      <c r="I2229" s="56"/>
      <c r="J2229" s="57"/>
      <c r="K2229" s="57"/>
      <c r="L2229" s="56">
        <v>225</v>
      </c>
      <c r="M2229" s="89" t="s">
        <v>131</v>
      </c>
      <c r="N2229" s="57">
        <f>SUMIFS(техфайл!$H$7:$H$4325,техфайл!$D$7:$D$4325,F2229,техфайл!$E$7:$E$4325,G2229,техфайл!$F$7:$F$4325,H2229,техфайл!$G$7:$G$4325,L2229,техфайл!$A$7:$A$4325,A2229,техфайл!$K$7:$K$4325,M2229)</f>
        <v>0</v>
      </c>
      <c r="O2229" s="43"/>
      <c r="P2229" s="56" t="str">
        <f t="shared" si="230"/>
        <v>90607091400007010244</v>
      </c>
    </row>
    <row r="2230" spans="1:16" hidden="1" x14ac:dyDescent="0.3">
      <c r="A2230" s="82" t="s">
        <v>118</v>
      </c>
      <c r="B2230" s="191"/>
      <c r="C2230" s="191"/>
      <c r="D2230" s="191"/>
      <c r="E2230" s="44">
        <v>906</v>
      </c>
      <c r="F2230" s="44" t="s">
        <v>186</v>
      </c>
      <c r="G2230" s="44">
        <v>1400007010</v>
      </c>
      <c r="H2230" s="56">
        <v>244</v>
      </c>
      <c r="I2230" s="56"/>
      <c r="J2230" s="57"/>
      <c r="K2230" s="57"/>
      <c r="L2230" s="56">
        <v>226</v>
      </c>
      <c r="M2230" s="89" t="s">
        <v>131</v>
      </c>
      <c r="N2230" s="57">
        <f>SUMIFS(техфайл!$H$7:$H$4325,техфайл!$D$7:$D$4325,F2230,техфайл!$E$7:$E$4325,G2230,техфайл!$F$7:$F$4325,H2230,техфайл!$G$7:$G$4325,L2230,техфайл!$A$7:$A$4325,A2230,техфайл!$K$7:$K$4325,M2230)</f>
        <v>0</v>
      </c>
      <c r="O2230" s="43"/>
      <c r="P2230" s="56" t="str">
        <f t="shared" si="230"/>
        <v>90607091400007010244</v>
      </c>
    </row>
    <row r="2231" spans="1:16" hidden="1" x14ac:dyDescent="0.3">
      <c r="A2231" s="82" t="s">
        <v>118</v>
      </c>
      <c r="B2231" s="191"/>
      <c r="C2231" s="191"/>
      <c r="D2231" s="191"/>
      <c r="E2231" s="44">
        <v>906</v>
      </c>
      <c r="F2231" s="44" t="s">
        <v>186</v>
      </c>
      <c r="G2231" s="44">
        <v>1400007010</v>
      </c>
      <c r="H2231" s="56">
        <v>244</v>
      </c>
      <c r="I2231" s="56"/>
      <c r="J2231" s="57"/>
      <c r="K2231" s="57"/>
      <c r="L2231" s="56">
        <v>310</v>
      </c>
      <c r="M2231" s="89" t="s">
        <v>136</v>
      </c>
      <c r="N2231" s="57">
        <f>SUMIFS(техфайл!$H$7:$H$4325,техфайл!$D$7:$D$4325,F2231,техфайл!$E$7:$E$4325,G2231,техфайл!$F$7:$F$4325,H2231,техфайл!$G$7:$G$4325,L2231,техфайл!$A$7:$A$4325,A2231,техфайл!$K$7:$K$4325,M2231)</f>
        <v>0</v>
      </c>
      <c r="O2231" s="43"/>
      <c r="P2231" s="56" t="str">
        <f t="shared" si="230"/>
        <v>90607091400007010244</v>
      </c>
    </row>
    <row r="2232" spans="1:16" hidden="1" x14ac:dyDescent="0.3">
      <c r="A2232" s="82" t="s">
        <v>118</v>
      </c>
      <c r="B2232" s="191"/>
      <c r="C2232" s="191"/>
      <c r="D2232" s="191"/>
      <c r="E2232" s="44">
        <v>906</v>
      </c>
      <c r="F2232" s="44" t="s">
        <v>186</v>
      </c>
      <c r="G2232" s="44">
        <v>1400007010</v>
      </c>
      <c r="H2232" s="56">
        <v>244</v>
      </c>
      <c r="I2232" s="56"/>
      <c r="J2232" s="57"/>
      <c r="K2232" s="57"/>
      <c r="L2232" s="56">
        <v>344</v>
      </c>
      <c r="M2232" s="89" t="s">
        <v>136</v>
      </c>
      <c r="N2232" s="57">
        <f>SUMIFS(техфайл!$H$7:$H$4325,техфайл!$D$7:$D$4325,F2232,техфайл!$E$7:$E$4325,G2232,техфайл!$F$7:$F$4325,H2232,техфайл!$G$7:$G$4325,L2232,техфайл!$A$7:$A$4325,A2232,техфайл!$K$7:$K$4325,M2232)</f>
        <v>0</v>
      </c>
      <c r="O2232" s="43"/>
      <c r="P2232" s="56" t="str">
        <f t="shared" si="230"/>
        <v>90607091400007010244</v>
      </c>
    </row>
    <row r="2233" spans="1:16" hidden="1" x14ac:dyDescent="0.3">
      <c r="A2233" s="82" t="s">
        <v>118</v>
      </c>
      <c r="B2233" s="191"/>
      <c r="C2233" s="191"/>
      <c r="D2233" s="191"/>
      <c r="E2233" s="44">
        <v>906</v>
      </c>
      <c r="F2233" s="44" t="s">
        <v>186</v>
      </c>
      <c r="G2233" s="44">
        <v>1400007010</v>
      </c>
      <c r="H2233" s="56">
        <v>244</v>
      </c>
      <c r="I2233" s="56"/>
      <c r="J2233" s="57"/>
      <c r="K2233" s="57"/>
      <c r="L2233" s="56">
        <v>346</v>
      </c>
      <c r="M2233" s="89" t="s">
        <v>136</v>
      </c>
      <c r="N2233" s="57">
        <f>SUMIFS(техфайл!$H$7:$H$4325,техфайл!$D$7:$D$4325,F2233,техфайл!$E$7:$E$4325,G2233,техфайл!$F$7:$F$4325,H2233,техфайл!$G$7:$G$4325,L2233,техфайл!$A$7:$A$4325,A2233,техфайл!$K$7:$K$4325,M2233)</f>
        <v>0</v>
      </c>
      <c r="O2233" s="43"/>
      <c r="P2233" s="56" t="str">
        <f t="shared" si="230"/>
        <v>90607091400007010244</v>
      </c>
    </row>
    <row r="2234" spans="1:16" hidden="1" x14ac:dyDescent="0.3">
      <c r="A2234" s="82" t="s">
        <v>118</v>
      </c>
      <c r="B2234" s="191"/>
      <c r="C2234" s="191"/>
      <c r="D2234" s="191"/>
      <c r="E2234" s="44">
        <v>906</v>
      </c>
      <c r="F2234" s="44" t="s">
        <v>174</v>
      </c>
      <c r="G2234" s="62">
        <v>1400005000</v>
      </c>
      <c r="H2234" s="56">
        <v>112</v>
      </c>
      <c r="I2234" s="56"/>
      <c r="J2234" s="57">
        <f>SUMIFS(техфайл!$H$7:$H$4325,техфайл!$D$7:$D$4325,F2234,техфайл!$E$7:$E$4325,G2234,техфайл!$F$7:$F$4325,H2234,техфайл!$A$7:$A$4325,A2234)</f>
        <v>0</v>
      </c>
      <c r="K2234" s="57"/>
      <c r="L2234" s="56">
        <v>212</v>
      </c>
      <c r="M2234" s="89" t="s">
        <v>175</v>
      </c>
      <c r="N2234" s="57">
        <f>SUMIFS(техфайл!$H$7:$H$4325,техфайл!$D$7:$D$4325,F2234,техфайл!$E$7:$E$4325,G2234,техфайл!$F$7:$F$4325,H2234,техфайл!$G$7:$G$4325,L2234,техфайл!$A$7:$A$4325,A2234,техфайл!$K$7:$K$4325,M2234)</f>
        <v>0</v>
      </c>
      <c r="O2234" s="43"/>
      <c r="P2234" s="56" t="str">
        <f t="shared" si="230"/>
        <v>90607051400005000112</v>
      </c>
    </row>
    <row r="2235" spans="1:16" hidden="1" x14ac:dyDescent="0.3">
      <c r="A2235" s="82" t="s">
        <v>118</v>
      </c>
      <c r="B2235" s="192"/>
      <c r="C2235" s="192"/>
      <c r="D2235" s="192"/>
      <c r="E2235" s="44">
        <v>906</v>
      </c>
      <c r="F2235" s="44" t="s">
        <v>174</v>
      </c>
      <c r="G2235" s="62">
        <v>1400005000</v>
      </c>
      <c r="H2235" s="56">
        <v>244</v>
      </c>
      <c r="I2235" s="56"/>
      <c r="J2235" s="57">
        <f>SUMIFS(техфайл!$H$7:$H$4325,техфайл!$D$7:$D$4325,F2235,техфайл!$E$7:$E$4325,G2235,техфайл!$F$7:$F$4325,H2235,техфайл!$A$7:$A$4325,A2235)</f>
        <v>0</v>
      </c>
      <c r="K2235" s="57"/>
      <c r="L2235" s="56">
        <v>226</v>
      </c>
      <c r="M2235" s="89" t="s">
        <v>175</v>
      </c>
      <c r="N2235" s="57">
        <f>SUMIFS(техфайл!$H$7:$H$4325,техфайл!$D$7:$D$4325,F2235,техфайл!$E$7:$E$4325,G2235,техфайл!$F$7:$F$4325,H2235,техфайл!$G$7:$G$4325,L2235,техфайл!$A$7:$A$4325,A2235,техфайл!$K$7:$K$4325,M2235)</f>
        <v>0</v>
      </c>
      <c r="O2235" s="43"/>
      <c r="P2235" s="56" t="str">
        <f t="shared" si="230"/>
        <v>90607051400005000244</v>
      </c>
    </row>
    <row r="2236" spans="1:16" ht="18.75" hidden="1" customHeight="1" x14ac:dyDescent="0.3">
      <c r="A2236" s="82">
        <v>51012422</v>
      </c>
      <c r="B2236" s="190" t="s">
        <v>536</v>
      </c>
      <c r="C2236" s="190" t="s">
        <v>461</v>
      </c>
      <c r="D2236" s="190" t="str">
        <f>VLOOKUP($A2236, Учреждения!$B$4:$F$292, 3, FALSE)</f>
        <v>МК</v>
      </c>
      <c r="E2236" s="81" t="s">
        <v>140</v>
      </c>
      <c r="F2236" s="81" t="s">
        <v>140</v>
      </c>
      <c r="G2236" s="81" t="s">
        <v>140</v>
      </c>
      <c r="H2236" s="81" t="s">
        <v>140</v>
      </c>
      <c r="I2236" s="81" t="s">
        <v>140</v>
      </c>
      <c r="J2236" s="81" t="s">
        <v>140</v>
      </c>
      <c r="K2236" s="80">
        <f>SUM(J2237:J2250)</f>
        <v>0</v>
      </c>
      <c r="L2236" s="56"/>
      <c r="M2236" s="89"/>
      <c r="N2236" s="57"/>
      <c r="O2236" s="43"/>
      <c r="P2236" s="85"/>
    </row>
    <row r="2237" spans="1:16" ht="18.75" hidden="1" customHeight="1" x14ac:dyDescent="0.3">
      <c r="A2237" s="82">
        <v>51012422</v>
      </c>
      <c r="B2237" s="191"/>
      <c r="C2237" s="191"/>
      <c r="D2237" s="191"/>
      <c r="E2237" s="44">
        <v>906</v>
      </c>
      <c r="F2237" s="44" t="s">
        <v>186</v>
      </c>
      <c r="G2237" s="44">
        <v>1400007010</v>
      </c>
      <c r="H2237" s="56" t="s">
        <v>168</v>
      </c>
      <c r="I2237" s="56"/>
      <c r="J2237" s="57">
        <f>SUMIFS(техфайл!$H$7:$H$4325,техфайл!$D$7:$D$4325,F2237,техфайл!$E$7:$E$4325,G2237,техфайл!$F$7:$F$4325,H2237,техфайл!$A$7:$A$4325,A2237)</f>
        <v>0</v>
      </c>
      <c r="K2237" s="57"/>
      <c r="L2237" s="56">
        <v>211</v>
      </c>
      <c r="M2237" s="89" t="s">
        <v>172</v>
      </c>
      <c r="N2237" s="57">
        <f>SUMIFS(техфайл!$H$7:$H$4325,техфайл!$D$7:$D$4325,F2237,техфайл!$E$7:$E$4325,G2237,техфайл!$F$7:$F$4325,H2237,техфайл!$G$7:$G$4325,L2237,техфайл!$A$7:$A$4325,A2237,техфайл!$K$7:$K$4325,M2237)+SUMIFS(техфайл!$H$7:$H$4325,техфайл!$D$7:$D$4325,F2237,техфайл!$E$7:$E$4325,G2237,техфайл!$F$7:$F$4325,H2237,техфайл!$G$7:$G$4325,266,техфайл!$A$7:$A$4325,A2237,техфайл!$K$7:$K$4325,M2237)</f>
        <v>0</v>
      </c>
      <c r="O2237" s="43"/>
      <c r="P2237" s="56" t="str">
        <f t="shared" ref="P2237:P2250" si="231">E2237&amp;F2237&amp;SUBSTITUTE(G2237," ","")&amp;H2237</f>
        <v>90607091400007010111</v>
      </c>
    </row>
    <row r="2238" spans="1:16" hidden="1" x14ac:dyDescent="0.3">
      <c r="A2238" s="82">
        <v>51012422</v>
      </c>
      <c r="B2238" s="191"/>
      <c r="C2238" s="191"/>
      <c r="D2238" s="191"/>
      <c r="E2238" s="44">
        <v>906</v>
      </c>
      <c r="F2238" s="44" t="s">
        <v>186</v>
      </c>
      <c r="G2238" s="44">
        <v>1400007010</v>
      </c>
      <c r="H2238" s="56" t="s">
        <v>170</v>
      </c>
      <c r="I2238" s="56"/>
      <c r="J2238" s="57">
        <f>SUMIFS(техфайл!$H$7:$H$4325,техфайл!$D$7:$D$4325,F2238,техфайл!$E$7:$E$4325,G2238,техфайл!$F$7:$F$4325,H2238,техфайл!$A$7:$A$4325,A2238)</f>
        <v>0</v>
      </c>
      <c r="K2238" s="57"/>
      <c r="L2238" s="56">
        <v>213</v>
      </c>
      <c r="M2238" s="89" t="s">
        <v>173</v>
      </c>
      <c r="N2238" s="57">
        <f>SUMIFS(техфайл!$H$7:$H$4325,техфайл!$D$7:$D$4325,F2238,техфайл!$E$7:$E$4325,G2238,техфайл!$F$7:$F$4325,H2238,техфайл!$G$7:$G$4325,L2238,техфайл!$A$7:$A$4325,A2238,техфайл!$K$7:$K$4325,M2238)</f>
        <v>0</v>
      </c>
      <c r="O2238" s="43"/>
      <c r="P2238" s="56" t="str">
        <f t="shared" si="231"/>
        <v>90607091400007010119</v>
      </c>
    </row>
    <row r="2239" spans="1:16" hidden="1" x14ac:dyDescent="0.3">
      <c r="A2239" s="82">
        <v>51012422</v>
      </c>
      <c r="B2239" s="191"/>
      <c r="C2239" s="191"/>
      <c r="D2239" s="191"/>
      <c r="E2239" s="44">
        <v>906</v>
      </c>
      <c r="F2239" s="44" t="s">
        <v>186</v>
      </c>
      <c r="G2239" s="44">
        <v>1400007010</v>
      </c>
      <c r="H2239" s="56">
        <v>244</v>
      </c>
      <c r="I2239" s="56"/>
      <c r="J2239" s="57">
        <f>SUMIFS(техфайл!$H$7:$H$4325,техфайл!$D$7:$D$4325,F2239,техфайл!$E$7:$E$4325,G2239,техфайл!$F$7:$F$4325,H2239,техфайл!$A$7:$A$4325,A2239)</f>
        <v>0</v>
      </c>
      <c r="K2239" s="57"/>
      <c r="L2239" s="56">
        <v>221</v>
      </c>
      <c r="M2239" s="89" t="s">
        <v>131</v>
      </c>
      <c r="N2239" s="57">
        <f>SUMIFS(техфайл!$H$7:$H$4325,техфайл!$D$7:$D$4325,F2239,техфайл!$E$7:$E$4325,G2239,техфайл!$F$7:$F$4325,H2239,техфайл!$G$7:$G$4325,L2239,техфайл!$A$7:$A$4325,A2239,техфайл!$K$7:$K$4325,M2239)</f>
        <v>0</v>
      </c>
      <c r="O2239" s="43"/>
      <c r="P2239" s="56" t="str">
        <f t="shared" si="231"/>
        <v>90607091400007010244</v>
      </c>
    </row>
    <row r="2240" spans="1:16" hidden="1" x14ac:dyDescent="0.3">
      <c r="A2240" s="82">
        <v>51012422</v>
      </c>
      <c r="B2240" s="191"/>
      <c r="C2240" s="191"/>
      <c r="D2240" s="191"/>
      <c r="E2240" s="44">
        <v>906</v>
      </c>
      <c r="F2240" s="44" t="s">
        <v>186</v>
      </c>
      <c r="G2240" s="44">
        <v>1400007010</v>
      </c>
      <c r="H2240" s="56">
        <v>244</v>
      </c>
      <c r="I2240" s="56"/>
      <c r="J2240" s="57"/>
      <c r="K2240" s="57"/>
      <c r="L2240" s="56">
        <v>223</v>
      </c>
      <c r="M2240" s="89" t="s">
        <v>132</v>
      </c>
      <c r="N2240" s="57">
        <f>SUMIFS(техфайл!$H$7:$H$4325,техфайл!$D$7:$D$4325,F2240,техфайл!$E$7:$E$4325,G2240,техфайл!$F$7:$F$4325,H2240,техфайл!$G$7:$G$4325,L2240,техфайл!$A$7:$A$4325,A2240,техфайл!$K$7:$K$4325,M2240)</f>
        <v>0</v>
      </c>
      <c r="O2240" s="43"/>
      <c r="P2240" s="56" t="str">
        <f t="shared" si="231"/>
        <v>90607091400007010244</v>
      </c>
    </row>
    <row r="2241" spans="1:17" hidden="1" x14ac:dyDescent="0.3">
      <c r="A2241" s="82">
        <v>51012422</v>
      </c>
      <c r="B2241" s="191"/>
      <c r="C2241" s="191"/>
      <c r="D2241" s="191"/>
      <c r="E2241" s="44">
        <v>906</v>
      </c>
      <c r="F2241" s="44" t="s">
        <v>186</v>
      </c>
      <c r="G2241" s="44">
        <v>1400007010</v>
      </c>
      <c r="H2241" s="56">
        <v>244</v>
      </c>
      <c r="I2241" s="56"/>
      <c r="J2241" s="57"/>
      <c r="K2241" s="57"/>
      <c r="L2241" s="56">
        <v>224</v>
      </c>
      <c r="M2241" s="89" t="s">
        <v>133</v>
      </c>
      <c r="N2241" s="57">
        <f>SUMIFS(техфайл!$H$7:$H$4325,техфайл!$D$7:$D$4325,F2241,техфайл!$E$7:$E$4325,G2241,техфайл!$F$7:$F$4325,H2241,техфайл!$G$7:$G$4325,L2241,техфайл!$A$7:$A$4325,A2241,техфайл!$K$7:$K$4325,M2241)</f>
        <v>0</v>
      </c>
      <c r="O2241" s="43"/>
      <c r="P2241" s="56" t="str">
        <f t="shared" si="231"/>
        <v>90607091400007010244</v>
      </c>
    </row>
    <row r="2242" spans="1:17" hidden="1" x14ac:dyDescent="0.3">
      <c r="A2242" s="82">
        <v>51012422</v>
      </c>
      <c r="B2242" s="191"/>
      <c r="C2242" s="191"/>
      <c r="D2242" s="191"/>
      <c r="E2242" s="44">
        <v>906</v>
      </c>
      <c r="F2242" s="44" t="s">
        <v>186</v>
      </c>
      <c r="G2242" s="44">
        <v>1400007010</v>
      </c>
      <c r="H2242" s="56">
        <v>244</v>
      </c>
      <c r="I2242" s="56"/>
      <c r="J2242" s="57"/>
      <c r="K2242" s="57"/>
      <c r="L2242" s="56">
        <v>224</v>
      </c>
      <c r="M2242" s="89" t="s">
        <v>134</v>
      </c>
      <c r="N2242" s="57">
        <f>SUMIFS(техфайл!$H$7:$H$4325,техфайл!$D$7:$D$4325,F2242,техфайл!$E$7:$E$4325,G2242,техфайл!$F$7:$F$4325,H2242,техфайл!$G$7:$G$4325,L2242,техфайл!$A$7:$A$4325,A2242,техфайл!$K$7:$K$4325,M2242)</f>
        <v>0</v>
      </c>
      <c r="O2242" s="43"/>
      <c r="P2242" s="56" t="str">
        <f t="shared" si="231"/>
        <v>90607091400007010244</v>
      </c>
    </row>
    <row r="2243" spans="1:17" hidden="1" x14ac:dyDescent="0.3">
      <c r="A2243" s="82">
        <v>51012422</v>
      </c>
      <c r="B2243" s="191"/>
      <c r="C2243" s="191"/>
      <c r="D2243" s="191"/>
      <c r="E2243" s="44">
        <v>906</v>
      </c>
      <c r="F2243" s="44" t="s">
        <v>186</v>
      </c>
      <c r="G2243" s="44">
        <v>1400007010</v>
      </c>
      <c r="H2243" s="56">
        <v>247</v>
      </c>
      <c r="I2243" s="56"/>
      <c r="J2243" s="57"/>
      <c r="K2243" s="57"/>
      <c r="L2243" s="56">
        <v>223</v>
      </c>
      <c r="M2243" s="89" t="s">
        <v>135</v>
      </c>
      <c r="N2243" s="57">
        <f>SUMIFS(техфайл!$H$7:$H$4325,техфайл!$D$7:$D$4325,F2243,техфайл!$E$7:$E$4325,G2243,техфайл!$F$7:$F$4325,H2243,техфайл!$G$7:$G$4325,L2243,техфайл!$A$7:$A$4325,A2243,техфайл!$K$7:$K$4325,M2243)</f>
        <v>0</v>
      </c>
      <c r="O2243" s="43"/>
      <c r="P2243" s="56" t="str">
        <f t="shared" si="231"/>
        <v>90607091400007010247</v>
      </c>
    </row>
    <row r="2244" spans="1:17" hidden="1" x14ac:dyDescent="0.3">
      <c r="A2244" s="82">
        <v>51012422</v>
      </c>
      <c r="B2244" s="191"/>
      <c r="C2244" s="191"/>
      <c r="D2244" s="191"/>
      <c r="E2244" s="44">
        <v>906</v>
      </c>
      <c r="F2244" s="44" t="s">
        <v>186</v>
      </c>
      <c r="G2244" s="44">
        <v>1400007010</v>
      </c>
      <c r="H2244" s="56">
        <v>244</v>
      </c>
      <c r="I2244" s="56"/>
      <c r="J2244" s="57"/>
      <c r="K2244" s="57"/>
      <c r="L2244" s="56">
        <v>225</v>
      </c>
      <c r="M2244" s="89" t="s">
        <v>131</v>
      </c>
      <c r="N2244" s="57">
        <f>SUMIFS(техфайл!$H$7:$H$4325,техфайл!$D$7:$D$4325,F2244,техфайл!$E$7:$E$4325,G2244,техфайл!$F$7:$F$4325,H2244,техфайл!$G$7:$G$4325,L2244,техфайл!$A$7:$A$4325,A2244,техфайл!$K$7:$K$4325,M2244)</f>
        <v>0</v>
      </c>
      <c r="O2244" s="43"/>
      <c r="P2244" s="56" t="str">
        <f t="shared" si="231"/>
        <v>90607091400007010244</v>
      </c>
    </row>
    <row r="2245" spans="1:17" hidden="1" x14ac:dyDescent="0.3">
      <c r="A2245" s="82">
        <v>51012422</v>
      </c>
      <c r="B2245" s="191"/>
      <c r="C2245" s="191"/>
      <c r="D2245" s="191"/>
      <c r="E2245" s="44">
        <v>906</v>
      </c>
      <c r="F2245" s="44" t="s">
        <v>186</v>
      </c>
      <c r="G2245" s="44">
        <v>1400007010</v>
      </c>
      <c r="H2245" s="56">
        <v>244</v>
      </c>
      <c r="I2245" s="56"/>
      <c r="J2245" s="57"/>
      <c r="K2245" s="57"/>
      <c r="L2245" s="56">
        <v>226</v>
      </c>
      <c r="M2245" s="89" t="s">
        <v>131</v>
      </c>
      <c r="N2245" s="57">
        <f>SUMIFS(техфайл!$H$7:$H$4325,техфайл!$D$7:$D$4325,F2245,техфайл!$E$7:$E$4325,G2245,техфайл!$F$7:$F$4325,H2245,техфайл!$G$7:$G$4325,L2245,техфайл!$A$7:$A$4325,A2245,техфайл!$K$7:$K$4325,M2245)</f>
        <v>0</v>
      </c>
      <c r="O2245" s="43"/>
      <c r="P2245" s="56" t="str">
        <f t="shared" si="231"/>
        <v>90607091400007010244</v>
      </c>
    </row>
    <row r="2246" spans="1:17" hidden="1" x14ac:dyDescent="0.3">
      <c r="A2246" s="82">
        <v>51012422</v>
      </c>
      <c r="B2246" s="191"/>
      <c r="C2246" s="191"/>
      <c r="D2246" s="191"/>
      <c r="E2246" s="44">
        <v>906</v>
      </c>
      <c r="F2246" s="44" t="s">
        <v>186</v>
      </c>
      <c r="G2246" s="44">
        <v>1400007010</v>
      </c>
      <c r="H2246" s="56">
        <v>244</v>
      </c>
      <c r="I2246" s="56"/>
      <c r="J2246" s="57"/>
      <c r="K2246" s="57"/>
      <c r="L2246" s="56">
        <v>310</v>
      </c>
      <c r="M2246" s="89" t="s">
        <v>136</v>
      </c>
      <c r="N2246" s="57">
        <f>SUMIFS(техфайл!$H$7:$H$4325,техфайл!$D$7:$D$4325,F2246,техфайл!$E$7:$E$4325,G2246,техфайл!$F$7:$F$4325,H2246,техфайл!$G$7:$G$4325,L2246,техфайл!$A$7:$A$4325,A2246,техфайл!$K$7:$K$4325,M2246)</f>
        <v>0</v>
      </c>
      <c r="O2246" s="43"/>
      <c r="P2246" s="56" t="str">
        <f t="shared" si="231"/>
        <v>90607091400007010244</v>
      </c>
    </row>
    <row r="2247" spans="1:17" hidden="1" x14ac:dyDescent="0.3">
      <c r="A2247" s="82">
        <v>51012422</v>
      </c>
      <c r="B2247" s="191"/>
      <c r="C2247" s="191"/>
      <c r="D2247" s="191"/>
      <c r="E2247" s="44">
        <v>906</v>
      </c>
      <c r="F2247" s="44" t="s">
        <v>186</v>
      </c>
      <c r="G2247" s="44">
        <v>1400007010</v>
      </c>
      <c r="H2247" s="56">
        <v>244</v>
      </c>
      <c r="I2247" s="56"/>
      <c r="J2247" s="57"/>
      <c r="K2247" s="57"/>
      <c r="L2247" s="56">
        <v>344</v>
      </c>
      <c r="M2247" s="89" t="s">
        <v>136</v>
      </c>
      <c r="N2247" s="57">
        <f>SUMIFS(техфайл!$H$7:$H$4325,техфайл!$D$7:$D$4325,F2247,техфайл!$E$7:$E$4325,G2247,техфайл!$F$7:$F$4325,H2247,техфайл!$G$7:$G$4325,L2247,техфайл!$A$7:$A$4325,A2247,техфайл!$K$7:$K$4325,M2247)</f>
        <v>0</v>
      </c>
      <c r="O2247" s="43"/>
      <c r="P2247" s="56" t="str">
        <f t="shared" si="231"/>
        <v>90607091400007010244</v>
      </c>
    </row>
    <row r="2248" spans="1:17" hidden="1" x14ac:dyDescent="0.3">
      <c r="A2248" s="82">
        <v>51012422</v>
      </c>
      <c r="B2248" s="191"/>
      <c r="C2248" s="191"/>
      <c r="D2248" s="191"/>
      <c r="E2248" s="44">
        <v>906</v>
      </c>
      <c r="F2248" s="44" t="s">
        <v>186</v>
      </c>
      <c r="G2248" s="44">
        <v>1400007010</v>
      </c>
      <c r="H2248" s="56">
        <v>244</v>
      </c>
      <c r="I2248" s="56"/>
      <c r="J2248" s="57"/>
      <c r="K2248" s="57"/>
      <c r="L2248" s="56">
        <v>346</v>
      </c>
      <c r="M2248" s="89" t="s">
        <v>136</v>
      </c>
      <c r="N2248" s="57">
        <f>SUMIFS(техфайл!$H$7:$H$4325,техфайл!$D$7:$D$4325,F2248,техфайл!$E$7:$E$4325,G2248,техфайл!$F$7:$F$4325,H2248,техфайл!$G$7:$G$4325,L2248,техфайл!$A$7:$A$4325,A2248,техфайл!$K$7:$K$4325,M2248)</f>
        <v>0</v>
      </c>
      <c r="O2248" s="43"/>
      <c r="P2248" s="56" t="str">
        <f t="shared" si="231"/>
        <v>90607091400007010244</v>
      </c>
    </row>
    <row r="2249" spans="1:17" hidden="1" x14ac:dyDescent="0.3">
      <c r="A2249" s="82">
        <v>51012422</v>
      </c>
      <c r="B2249" s="191"/>
      <c r="C2249" s="191"/>
      <c r="D2249" s="191"/>
      <c r="E2249" s="44">
        <v>906</v>
      </c>
      <c r="F2249" s="44" t="s">
        <v>174</v>
      </c>
      <c r="G2249" s="62">
        <v>1400005000</v>
      </c>
      <c r="H2249" s="56">
        <v>112</v>
      </c>
      <c r="I2249" s="56"/>
      <c r="J2249" s="57">
        <f>SUMIFS(техфайл!$H$7:$H$4325,техфайл!$D$7:$D$4325,F2249,техфайл!$E$7:$E$4325,G2249,техфайл!$F$7:$F$4325,H2249,техфайл!$A$7:$A$4325,A2249)</f>
        <v>0</v>
      </c>
      <c r="K2249" s="57"/>
      <c r="L2249" s="56">
        <v>212</v>
      </c>
      <c r="M2249" s="89" t="s">
        <v>175</v>
      </c>
      <c r="N2249" s="57">
        <f>SUMIFS(техфайл!$H$7:$H$4325,техфайл!$D$7:$D$4325,F2249,техфайл!$E$7:$E$4325,G2249,техфайл!$F$7:$F$4325,H2249,техфайл!$G$7:$G$4325,L2249,техфайл!$A$7:$A$4325,A2249,техфайл!$K$7:$K$4325,M2249)</f>
        <v>0</v>
      </c>
      <c r="O2249" s="43"/>
      <c r="P2249" s="56" t="str">
        <f t="shared" si="231"/>
        <v>90607051400005000112</v>
      </c>
    </row>
    <row r="2250" spans="1:17" hidden="1" x14ac:dyDescent="0.3">
      <c r="A2250" s="82">
        <v>51012422</v>
      </c>
      <c r="B2250" s="192"/>
      <c r="C2250" s="192"/>
      <c r="D2250" s="192"/>
      <c r="E2250" s="44">
        <v>906</v>
      </c>
      <c r="F2250" s="44" t="s">
        <v>174</v>
      </c>
      <c r="G2250" s="62">
        <v>1400005000</v>
      </c>
      <c r="H2250" s="56">
        <v>244</v>
      </c>
      <c r="I2250" s="56"/>
      <c r="J2250" s="57">
        <f>SUMIFS(техфайл!$H$7:$H$4325,техфайл!$D$7:$D$4325,F2250,техфайл!$E$7:$E$4325,G2250,техфайл!$F$7:$F$4325,H2250,техфайл!$A$7:$A$4325,A2250)</f>
        <v>0</v>
      </c>
      <c r="K2250" s="57"/>
      <c r="L2250" s="56">
        <v>226</v>
      </c>
      <c r="M2250" s="89" t="s">
        <v>175</v>
      </c>
      <c r="N2250" s="57">
        <f>SUMIFS(техфайл!$H$7:$H$4325,техфайл!$D$7:$D$4325,F2250,техфайл!$E$7:$E$4325,G2250,техфайл!$F$7:$F$4325,H2250,техфайл!$G$7:$G$4325,L2250,техфайл!$A$7:$A$4325,A2250,техфайл!$K$7:$K$4325,M2250)</f>
        <v>0</v>
      </c>
      <c r="O2250" s="43"/>
      <c r="P2250" s="56" t="str">
        <f t="shared" si="231"/>
        <v>90607051400005000244</v>
      </c>
    </row>
    <row r="2251" spans="1:17" s="93" customFormat="1" hidden="1" x14ac:dyDescent="0.3">
      <c r="A2251" s="90" t="s">
        <v>124</v>
      </c>
      <c r="B2251" s="205" t="s">
        <v>123</v>
      </c>
      <c r="C2251" s="206"/>
      <c r="D2251" s="207"/>
      <c r="E2251" s="46">
        <v>906</v>
      </c>
      <c r="F2251" s="46" t="s">
        <v>186</v>
      </c>
      <c r="G2251" s="58">
        <v>1400007010</v>
      </c>
      <c r="H2251" s="47" t="s">
        <v>168</v>
      </c>
      <c r="I2251" s="47"/>
      <c r="J2251" s="48">
        <f>SUMIFS($J$2221:$J$2250,$F$2221:$F$2250,F2251,$G$2221:$G$2250,G2251,$H$2221:$H$2250,H2251)</f>
        <v>0</v>
      </c>
      <c r="K2251" s="48"/>
      <c r="L2251" s="47">
        <v>211</v>
      </c>
      <c r="M2251" s="91" t="s">
        <v>172</v>
      </c>
      <c r="N2251" s="48">
        <f t="shared" ref="N2251:N2263" si="232">SUMIFS($N$2221:$N$2250,$L$2221:$L$2250,L2251,$M$2221:$M$2250,M2251)</f>
        <v>0</v>
      </c>
      <c r="O2251" s="45"/>
      <c r="P2251" s="84"/>
      <c r="Q2251" s="92"/>
    </row>
    <row r="2252" spans="1:17" s="93" customFormat="1" hidden="1" x14ac:dyDescent="0.3">
      <c r="A2252" s="90" t="s">
        <v>124</v>
      </c>
      <c r="B2252" s="208"/>
      <c r="C2252" s="209"/>
      <c r="D2252" s="210"/>
      <c r="E2252" s="46">
        <v>906</v>
      </c>
      <c r="F2252" s="46" t="s">
        <v>186</v>
      </c>
      <c r="G2252" s="58">
        <v>1400007010</v>
      </c>
      <c r="H2252" s="47" t="s">
        <v>170</v>
      </c>
      <c r="I2252" s="47"/>
      <c r="J2252" s="48">
        <f>SUMIFS($J$2221:$J$2250,$F$2221:$F$2250,F2252,$G$2221:$G$2250,G2252,$H$2221:$H$2250,H2252)</f>
        <v>0</v>
      </c>
      <c r="K2252" s="48"/>
      <c r="L2252" s="47">
        <v>213</v>
      </c>
      <c r="M2252" s="91" t="s">
        <v>173</v>
      </c>
      <c r="N2252" s="48">
        <f t="shared" si="232"/>
        <v>0</v>
      </c>
      <c r="O2252" s="45"/>
      <c r="P2252" s="84"/>
      <c r="Q2252" s="92"/>
    </row>
    <row r="2253" spans="1:17" s="93" customFormat="1" hidden="1" x14ac:dyDescent="0.3">
      <c r="A2253" s="90" t="s">
        <v>124</v>
      </c>
      <c r="B2253" s="208"/>
      <c r="C2253" s="209"/>
      <c r="D2253" s="210"/>
      <c r="E2253" s="46">
        <v>906</v>
      </c>
      <c r="F2253" s="46" t="s">
        <v>186</v>
      </c>
      <c r="G2253" s="58">
        <v>1400007010</v>
      </c>
      <c r="H2253" s="47">
        <v>244</v>
      </c>
      <c r="I2253" s="47"/>
      <c r="J2253" s="48">
        <f>SUMIFS($J$2221:$J$2250,$F$2221:$F$2250,F2253,$G$2221:$G$2250,G2253,$H$2221:$H$2250,H2253)</f>
        <v>0</v>
      </c>
      <c r="K2253" s="48"/>
      <c r="L2253" s="47">
        <v>221</v>
      </c>
      <c r="M2253" s="91" t="s">
        <v>131</v>
      </c>
      <c r="N2253" s="48">
        <f t="shared" si="232"/>
        <v>0</v>
      </c>
      <c r="O2253" s="45"/>
      <c r="P2253" s="84"/>
      <c r="Q2253" s="92"/>
    </row>
    <row r="2254" spans="1:17" s="92" customFormat="1" hidden="1" x14ac:dyDescent="0.3">
      <c r="A2254" s="90" t="s">
        <v>124</v>
      </c>
      <c r="B2254" s="208"/>
      <c r="C2254" s="209"/>
      <c r="D2254" s="210"/>
      <c r="E2254" s="46">
        <v>906</v>
      </c>
      <c r="F2254" s="46" t="s">
        <v>186</v>
      </c>
      <c r="G2254" s="58">
        <v>1400007010</v>
      </c>
      <c r="H2254" s="47">
        <v>247</v>
      </c>
      <c r="I2254" s="47"/>
      <c r="J2254" s="48">
        <f>SUMIFS($J$2221:$J$2250,$F$2221:$F$2250,F2254,$G$2221:$G$2250,G2254,$H$2221:$H$2250,H2254)</f>
        <v>0</v>
      </c>
      <c r="K2254" s="48"/>
      <c r="L2254" s="47">
        <v>223</v>
      </c>
      <c r="M2254" s="91" t="s">
        <v>132</v>
      </c>
      <c r="N2254" s="48">
        <f t="shared" si="232"/>
        <v>0</v>
      </c>
      <c r="O2254" s="45"/>
      <c r="P2254" s="84"/>
    </row>
    <row r="2255" spans="1:17" s="92" customFormat="1" hidden="1" x14ac:dyDescent="0.3">
      <c r="A2255" s="90" t="s">
        <v>124</v>
      </c>
      <c r="B2255" s="208"/>
      <c r="C2255" s="209"/>
      <c r="D2255" s="210"/>
      <c r="E2255" s="46">
        <v>906</v>
      </c>
      <c r="F2255" s="46" t="s">
        <v>186</v>
      </c>
      <c r="G2255" s="58">
        <v>1400007010</v>
      </c>
      <c r="H2255" s="47">
        <v>244</v>
      </c>
      <c r="I2255" s="47"/>
      <c r="J2255" s="48"/>
      <c r="K2255" s="48"/>
      <c r="L2255" s="47">
        <v>223</v>
      </c>
      <c r="M2255" s="91" t="s">
        <v>133</v>
      </c>
      <c r="N2255" s="48">
        <f t="shared" si="232"/>
        <v>0</v>
      </c>
      <c r="O2255" s="45"/>
      <c r="P2255" s="84"/>
    </row>
    <row r="2256" spans="1:17" s="92" customFormat="1" hidden="1" x14ac:dyDescent="0.3">
      <c r="A2256" s="90" t="s">
        <v>124</v>
      </c>
      <c r="B2256" s="208"/>
      <c r="C2256" s="209"/>
      <c r="D2256" s="210"/>
      <c r="E2256" s="46">
        <v>906</v>
      </c>
      <c r="F2256" s="46" t="s">
        <v>186</v>
      </c>
      <c r="G2256" s="58">
        <v>1400007010</v>
      </c>
      <c r="H2256" s="47">
        <v>247</v>
      </c>
      <c r="I2256" s="47"/>
      <c r="J2256" s="48"/>
      <c r="K2256" s="48"/>
      <c r="L2256" s="47">
        <v>223</v>
      </c>
      <c r="M2256" s="91" t="s">
        <v>134</v>
      </c>
      <c r="N2256" s="48">
        <f t="shared" si="232"/>
        <v>0</v>
      </c>
      <c r="O2256" s="45"/>
      <c r="P2256" s="84"/>
    </row>
    <row r="2257" spans="1:17" s="92" customFormat="1" hidden="1" x14ac:dyDescent="0.3">
      <c r="A2257" s="90" t="s">
        <v>124</v>
      </c>
      <c r="B2257" s="208"/>
      <c r="C2257" s="209"/>
      <c r="D2257" s="210"/>
      <c r="E2257" s="46">
        <v>906</v>
      </c>
      <c r="F2257" s="46" t="s">
        <v>186</v>
      </c>
      <c r="G2257" s="58">
        <v>1400007010</v>
      </c>
      <c r="H2257" s="47">
        <v>244</v>
      </c>
      <c r="I2257" s="47"/>
      <c r="J2257" s="48"/>
      <c r="K2257" s="48"/>
      <c r="L2257" s="47">
        <v>225</v>
      </c>
      <c r="M2257" s="91" t="s">
        <v>131</v>
      </c>
      <c r="N2257" s="48">
        <f t="shared" si="232"/>
        <v>0</v>
      </c>
      <c r="O2257" s="45"/>
      <c r="P2257" s="84"/>
    </row>
    <row r="2258" spans="1:17" s="92" customFormat="1" hidden="1" x14ac:dyDescent="0.3">
      <c r="A2258" s="90" t="s">
        <v>124</v>
      </c>
      <c r="B2258" s="208"/>
      <c r="C2258" s="209"/>
      <c r="D2258" s="210"/>
      <c r="E2258" s="46">
        <v>906</v>
      </c>
      <c r="F2258" s="46" t="s">
        <v>186</v>
      </c>
      <c r="G2258" s="58">
        <v>1400007010</v>
      </c>
      <c r="H2258" s="47">
        <v>244</v>
      </c>
      <c r="I2258" s="47"/>
      <c r="J2258" s="48"/>
      <c r="K2258" s="48"/>
      <c r="L2258" s="47">
        <v>226</v>
      </c>
      <c r="M2258" s="91" t="s">
        <v>131</v>
      </c>
      <c r="N2258" s="48">
        <f t="shared" si="232"/>
        <v>0</v>
      </c>
      <c r="O2258" s="45"/>
      <c r="P2258" s="84"/>
    </row>
    <row r="2259" spans="1:17" s="92" customFormat="1" hidden="1" x14ac:dyDescent="0.3">
      <c r="A2259" s="90" t="s">
        <v>124</v>
      </c>
      <c r="B2259" s="208"/>
      <c r="C2259" s="209"/>
      <c r="D2259" s="210"/>
      <c r="E2259" s="46">
        <v>906</v>
      </c>
      <c r="F2259" s="46" t="s">
        <v>186</v>
      </c>
      <c r="G2259" s="58">
        <v>1400007010</v>
      </c>
      <c r="H2259" s="47">
        <v>244</v>
      </c>
      <c r="I2259" s="47"/>
      <c r="J2259" s="48"/>
      <c r="K2259" s="48"/>
      <c r="L2259" s="47">
        <v>310</v>
      </c>
      <c r="M2259" s="91" t="s">
        <v>136</v>
      </c>
      <c r="N2259" s="48">
        <f t="shared" si="232"/>
        <v>0</v>
      </c>
      <c r="O2259" s="45"/>
      <c r="P2259" s="84"/>
    </row>
    <row r="2260" spans="1:17" s="92" customFormat="1" hidden="1" x14ac:dyDescent="0.3">
      <c r="A2260" s="90" t="s">
        <v>124</v>
      </c>
      <c r="B2260" s="208"/>
      <c r="C2260" s="209"/>
      <c r="D2260" s="210"/>
      <c r="E2260" s="46">
        <v>906</v>
      </c>
      <c r="F2260" s="46" t="s">
        <v>186</v>
      </c>
      <c r="G2260" s="58">
        <v>1400007010</v>
      </c>
      <c r="H2260" s="47">
        <v>244</v>
      </c>
      <c r="I2260" s="47"/>
      <c r="J2260" s="48"/>
      <c r="K2260" s="48"/>
      <c r="L2260" s="47">
        <v>344</v>
      </c>
      <c r="M2260" s="91" t="s">
        <v>136</v>
      </c>
      <c r="N2260" s="48">
        <f t="shared" si="232"/>
        <v>0</v>
      </c>
      <c r="O2260" s="45"/>
      <c r="P2260" s="84"/>
    </row>
    <row r="2261" spans="1:17" s="92" customFormat="1" hidden="1" x14ac:dyDescent="0.3">
      <c r="A2261" s="90" t="s">
        <v>124</v>
      </c>
      <c r="B2261" s="208"/>
      <c r="C2261" s="209"/>
      <c r="D2261" s="210"/>
      <c r="E2261" s="46">
        <v>906</v>
      </c>
      <c r="F2261" s="46" t="s">
        <v>186</v>
      </c>
      <c r="G2261" s="58">
        <v>1400007010</v>
      </c>
      <c r="H2261" s="47">
        <v>244</v>
      </c>
      <c r="I2261" s="47"/>
      <c r="J2261" s="48"/>
      <c r="K2261" s="48"/>
      <c r="L2261" s="47">
        <v>346</v>
      </c>
      <c r="M2261" s="91" t="s">
        <v>136</v>
      </c>
      <c r="N2261" s="48">
        <f t="shared" si="232"/>
        <v>0</v>
      </c>
      <c r="O2261" s="45"/>
      <c r="P2261" s="84"/>
    </row>
    <row r="2262" spans="1:17" s="92" customFormat="1" hidden="1" x14ac:dyDescent="0.3">
      <c r="A2262" s="90" t="s">
        <v>124</v>
      </c>
      <c r="B2262" s="208"/>
      <c r="C2262" s="209"/>
      <c r="D2262" s="210"/>
      <c r="E2262" s="46">
        <v>906</v>
      </c>
      <c r="F2262" s="46" t="s">
        <v>174</v>
      </c>
      <c r="G2262" s="58">
        <v>1400005000</v>
      </c>
      <c r="H2262" s="47">
        <v>112</v>
      </c>
      <c r="I2262" s="47"/>
      <c r="J2262" s="48">
        <f>SUMIFS($J$2221:$J$2250,$F$2221:$F$2250,F2262,$G$2221:$G$2250,G2262,$H$2221:$H$2250,H2262)</f>
        <v>0</v>
      </c>
      <c r="K2262" s="48"/>
      <c r="L2262" s="47">
        <v>212</v>
      </c>
      <c r="M2262" s="91" t="s">
        <v>175</v>
      </c>
      <c r="N2262" s="48">
        <f t="shared" si="232"/>
        <v>0</v>
      </c>
      <c r="O2262" s="45"/>
      <c r="P2262" s="84"/>
    </row>
    <row r="2263" spans="1:17" s="92" customFormat="1" hidden="1" x14ac:dyDescent="0.3">
      <c r="A2263" s="90" t="s">
        <v>124</v>
      </c>
      <c r="B2263" s="211"/>
      <c r="C2263" s="212"/>
      <c r="D2263" s="213"/>
      <c r="E2263" s="46">
        <v>906</v>
      </c>
      <c r="F2263" s="46" t="s">
        <v>174</v>
      </c>
      <c r="G2263" s="58">
        <v>1400005000</v>
      </c>
      <c r="H2263" s="47">
        <v>244</v>
      </c>
      <c r="I2263" s="47"/>
      <c r="J2263" s="48">
        <f>SUMIFS($J$2221:$J$2250,$F$2221:$F$2250,F2263,$G$2221:$G$2250,G2263,$H$2221:$H$2250,H2263)</f>
        <v>0</v>
      </c>
      <c r="K2263" s="48"/>
      <c r="L2263" s="47">
        <v>226</v>
      </c>
      <c r="M2263" s="91" t="s">
        <v>175</v>
      </c>
      <c r="N2263" s="48">
        <f t="shared" si="232"/>
        <v>0</v>
      </c>
      <c r="O2263" s="45"/>
      <c r="P2263" s="84"/>
    </row>
    <row r="2264" spans="1:17" s="93" customFormat="1" hidden="1" x14ac:dyDescent="0.3">
      <c r="A2264" s="90" t="s">
        <v>140</v>
      </c>
      <c r="B2264" s="199" t="s">
        <v>139</v>
      </c>
      <c r="C2264" s="200"/>
      <c r="D2264" s="201"/>
      <c r="E2264" s="59">
        <v>906</v>
      </c>
      <c r="F2264" s="59" t="s">
        <v>186</v>
      </c>
      <c r="G2264" s="60">
        <v>1400007010</v>
      </c>
      <c r="H2264" s="59"/>
      <c r="I2264" s="59"/>
      <c r="J2264" s="94">
        <f>SUM(J2251:J2263)</f>
        <v>0</v>
      </c>
      <c r="K2264" s="94">
        <f>SUM(K2221:K2263)</f>
        <v>0</v>
      </c>
      <c r="L2264" s="59"/>
      <c r="M2264" s="95"/>
      <c r="N2264" s="94">
        <f>SUM(N2251:N2263)</f>
        <v>0</v>
      </c>
      <c r="O2264" s="61"/>
      <c r="P2264" s="84"/>
      <c r="Q2264" s="92"/>
    </row>
    <row r="2265" spans="1:17" ht="18.75" hidden="1" customHeight="1" x14ac:dyDescent="0.3">
      <c r="A2265" s="82">
        <v>51012417</v>
      </c>
      <c r="B2265" s="190" t="s">
        <v>537</v>
      </c>
      <c r="C2265" s="190" t="s">
        <v>462</v>
      </c>
      <c r="D2265" s="190" t="str">
        <f>VLOOKUP($A2265, Учреждения!$B$4:$F$292, 3, FALSE)</f>
        <v>ЦБ УО г.Горловка</v>
      </c>
      <c r="E2265" s="81" t="s">
        <v>140</v>
      </c>
      <c r="F2265" s="81" t="s">
        <v>140</v>
      </c>
      <c r="G2265" s="81" t="s">
        <v>140</v>
      </c>
      <c r="H2265" s="81" t="s">
        <v>140</v>
      </c>
      <c r="I2265" s="81" t="s">
        <v>140</v>
      </c>
      <c r="J2265" s="81" t="s">
        <v>140</v>
      </c>
      <c r="K2265" s="80">
        <f>SUM(J2266:J2280)</f>
        <v>0</v>
      </c>
      <c r="L2265" s="56"/>
      <c r="M2265" s="89"/>
      <c r="N2265" s="57"/>
      <c r="O2265" s="43"/>
    </row>
    <row r="2266" spans="1:17" ht="18.75" hidden="1" customHeight="1" x14ac:dyDescent="0.3">
      <c r="A2266" s="82">
        <v>51012417</v>
      </c>
      <c r="B2266" s="191"/>
      <c r="C2266" s="191"/>
      <c r="D2266" s="191"/>
      <c r="E2266" s="44">
        <v>906</v>
      </c>
      <c r="F2266" s="44" t="s">
        <v>186</v>
      </c>
      <c r="G2266" s="44">
        <v>1400007030</v>
      </c>
      <c r="H2266" s="56" t="s">
        <v>168</v>
      </c>
      <c r="I2266" s="56"/>
      <c r="J2266" s="57">
        <f>SUMIFS(техфайл!$H$7:$H$4325,техфайл!$D$7:$D$4325,F2266,техфайл!$E$7:$E$4325,G2266,техфайл!$F$7:$F$4325,H2266,техфайл!$A$7:$A$4325,A2266)</f>
        <v>0</v>
      </c>
      <c r="K2266" s="57"/>
      <c r="L2266" s="56">
        <v>211</v>
      </c>
      <c r="M2266" s="89" t="s">
        <v>172</v>
      </c>
      <c r="N2266" s="57">
        <f>SUMIFS(техфайл!$H$7:$H$4325,техфайл!$D$7:$D$4325,F2266,техфайл!$E$7:$E$4325,G2266,техфайл!$F$7:$F$4325,H2266,техфайл!$G$7:$G$4325,L2266,техфайл!$A$7:$A$4325,A2266,техфайл!$K$7:$K$4325,M2266)+SUMIFS(техфайл!$H$7:$H$4325,техфайл!$D$7:$D$4325,F2266,техфайл!$E$7:$E$4325,G2266,техфайл!$F$7:$F$4325,H2266,техфайл!$G$7:$G$4325,266,техфайл!$A$7:$A$4325,A2266,техфайл!$K$7:$K$4325,M2266)</f>
        <v>0</v>
      </c>
      <c r="O2266" s="43"/>
      <c r="P2266" s="56" t="str">
        <f t="shared" ref="P2266:P2280" si="233">E2266&amp;F2266&amp;SUBSTITUTE(G2266," ","")&amp;H2266</f>
        <v>90607091400007030111</v>
      </c>
    </row>
    <row r="2267" spans="1:17" hidden="1" x14ac:dyDescent="0.3">
      <c r="A2267" s="82">
        <v>51012417</v>
      </c>
      <c r="B2267" s="191"/>
      <c r="C2267" s="191"/>
      <c r="D2267" s="191"/>
      <c r="E2267" s="44">
        <v>906</v>
      </c>
      <c r="F2267" s="44" t="s">
        <v>186</v>
      </c>
      <c r="G2267" s="44">
        <v>1400007030</v>
      </c>
      <c r="H2267" s="56" t="s">
        <v>170</v>
      </c>
      <c r="I2267" s="56"/>
      <c r="J2267" s="57">
        <f>SUMIFS(техфайл!$H$7:$H$4325,техфайл!$D$7:$D$4325,F2267,техфайл!$E$7:$E$4325,G2267,техфайл!$F$7:$F$4325,H2267,техфайл!$A$7:$A$4325,A2267)</f>
        <v>0</v>
      </c>
      <c r="K2267" s="57"/>
      <c r="L2267" s="56">
        <v>213</v>
      </c>
      <c r="M2267" s="89" t="s">
        <v>173</v>
      </c>
      <c r="N2267" s="57">
        <f>SUMIFS(техфайл!$H$7:$H$4325,техфайл!$D$7:$D$4325,F2267,техфайл!$E$7:$E$4325,G2267,техфайл!$F$7:$F$4325,H2267,техфайл!$G$7:$G$4325,L2267,техфайл!$A$7:$A$4325,A2267,техфайл!$K$7:$K$4325,M2267)</f>
        <v>0</v>
      </c>
      <c r="O2267" s="43"/>
      <c r="P2267" s="56" t="str">
        <f t="shared" si="233"/>
        <v>90607091400007030119</v>
      </c>
    </row>
    <row r="2268" spans="1:17" hidden="1" x14ac:dyDescent="0.3">
      <c r="A2268" s="82">
        <v>51012417</v>
      </c>
      <c r="B2268" s="191"/>
      <c r="C2268" s="191"/>
      <c r="D2268" s="191"/>
      <c r="E2268" s="44">
        <v>906</v>
      </c>
      <c r="F2268" s="44" t="s">
        <v>186</v>
      </c>
      <c r="G2268" s="44">
        <v>1400007030</v>
      </c>
      <c r="H2268" s="56">
        <v>244</v>
      </c>
      <c r="I2268" s="56"/>
      <c r="J2268" s="57">
        <f>SUMIFS(техфайл!$H$7:$H$4325,техфайл!$D$7:$D$4325,F2268,техфайл!$E$7:$E$4325,G2268,техфайл!$F$7:$F$4325,H2268,техфайл!$A$7:$A$4325,A2268)</f>
        <v>0</v>
      </c>
      <c r="K2268" s="57"/>
      <c r="L2268" s="56">
        <v>221</v>
      </c>
      <c r="M2268" s="89" t="s">
        <v>131</v>
      </c>
      <c r="N2268" s="57">
        <f>SUMIFS(техфайл!$H$7:$H$4325,техфайл!$D$7:$D$4325,F2268,техфайл!$E$7:$E$4325,G2268,техфайл!$F$7:$F$4325,H2268,техфайл!$G$7:$G$4325,L2268,техфайл!$A$7:$A$4325,A2268,техфайл!$K$7:$K$4325,M2268)</f>
        <v>0</v>
      </c>
      <c r="O2268" s="43"/>
      <c r="P2268" s="56" t="str">
        <f t="shared" si="233"/>
        <v>90607091400007030244</v>
      </c>
    </row>
    <row r="2269" spans="1:17" hidden="1" x14ac:dyDescent="0.3">
      <c r="A2269" s="82">
        <v>51012417</v>
      </c>
      <c r="B2269" s="191"/>
      <c r="C2269" s="191"/>
      <c r="D2269" s="191"/>
      <c r="E2269" s="44">
        <v>906</v>
      </c>
      <c r="F2269" s="44" t="s">
        <v>186</v>
      </c>
      <c r="G2269" s="44">
        <v>1400007030</v>
      </c>
      <c r="H2269" s="56">
        <v>247</v>
      </c>
      <c r="I2269" s="56"/>
      <c r="J2269" s="57"/>
      <c r="K2269" s="57"/>
      <c r="L2269" s="56">
        <v>223</v>
      </c>
      <c r="M2269" s="89" t="s">
        <v>132</v>
      </c>
      <c r="N2269" s="57">
        <f>SUMIFS(техфайл!$H$7:$H$4325,техфайл!$D$7:$D$4325,F2269,техфайл!$E$7:$E$4325,G2269,техфайл!$F$7:$F$4325,H2269,техфайл!$G$7:$G$4325,L2269,техфайл!$A$7:$A$4325,A2269,техфайл!$K$7:$K$4325,M2269)</f>
        <v>0</v>
      </c>
      <c r="O2269" s="43"/>
      <c r="P2269" s="56" t="str">
        <f t="shared" si="233"/>
        <v>90607091400007030247</v>
      </c>
    </row>
    <row r="2270" spans="1:17" hidden="1" x14ac:dyDescent="0.3">
      <c r="A2270" s="82">
        <v>51012417</v>
      </c>
      <c r="B2270" s="191"/>
      <c r="C2270" s="191"/>
      <c r="D2270" s="191"/>
      <c r="E2270" s="44">
        <v>906</v>
      </c>
      <c r="F2270" s="44" t="s">
        <v>186</v>
      </c>
      <c r="G2270" s="44">
        <v>1400007030</v>
      </c>
      <c r="H2270" s="56">
        <v>244</v>
      </c>
      <c r="I2270" s="56"/>
      <c r="J2270" s="57"/>
      <c r="K2270" s="57"/>
      <c r="L2270" s="56">
        <v>224</v>
      </c>
      <c r="M2270" s="89" t="s">
        <v>133</v>
      </c>
      <c r="N2270" s="57">
        <f>SUMIFS(техфайл!$H$7:$H$4325,техфайл!$D$7:$D$4325,F2270,техфайл!$E$7:$E$4325,G2270,техфайл!$F$7:$F$4325,H2270,техфайл!$G$7:$G$4325,L2270,техфайл!$A$7:$A$4325,A2270,техфайл!$K$7:$K$4325,M2270)</f>
        <v>0</v>
      </c>
      <c r="O2270" s="43"/>
      <c r="P2270" s="56" t="str">
        <f t="shared" si="233"/>
        <v>90607091400007030244</v>
      </c>
    </row>
    <row r="2271" spans="1:17" hidden="1" x14ac:dyDescent="0.3">
      <c r="A2271" s="82">
        <v>51012417</v>
      </c>
      <c r="B2271" s="191"/>
      <c r="C2271" s="191"/>
      <c r="D2271" s="191"/>
      <c r="E2271" s="44">
        <v>906</v>
      </c>
      <c r="F2271" s="44" t="s">
        <v>186</v>
      </c>
      <c r="G2271" s="44">
        <v>1400007030</v>
      </c>
      <c r="H2271" s="56">
        <v>244</v>
      </c>
      <c r="I2271" s="56"/>
      <c r="J2271" s="57"/>
      <c r="K2271" s="57"/>
      <c r="L2271" s="56">
        <v>224</v>
      </c>
      <c r="M2271" s="89" t="s">
        <v>134</v>
      </c>
      <c r="N2271" s="57">
        <f>SUMIFS(техфайл!$H$7:$H$4325,техфайл!$D$7:$D$4325,F2271,техфайл!$E$7:$E$4325,G2271,техфайл!$F$7:$F$4325,H2271,техфайл!$G$7:$G$4325,L2271,техфайл!$A$7:$A$4325,A2271,техфайл!$K$7:$K$4325,M2271)</f>
        <v>0</v>
      </c>
      <c r="O2271" s="43"/>
      <c r="P2271" s="56" t="str">
        <f t="shared" si="233"/>
        <v>90607091400007030244</v>
      </c>
    </row>
    <row r="2272" spans="1:17" hidden="1" x14ac:dyDescent="0.3">
      <c r="A2272" s="82">
        <v>51012417</v>
      </c>
      <c r="B2272" s="191"/>
      <c r="C2272" s="191"/>
      <c r="D2272" s="191"/>
      <c r="E2272" s="44">
        <v>906</v>
      </c>
      <c r="F2272" s="44" t="s">
        <v>186</v>
      </c>
      <c r="G2272" s="44">
        <v>1400007030</v>
      </c>
      <c r="H2272" s="56">
        <v>247</v>
      </c>
      <c r="I2272" s="56"/>
      <c r="J2272" s="57"/>
      <c r="K2272" s="57"/>
      <c r="L2272" s="56">
        <v>223</v>
      </c>
      <c r="M2272" s="89" t="s">
        <v>135</v>
      </c>
      <c r="N2272" s="57">
        <f>SUMIFS(техфайл!$H$7:$H$4325,техфайл!$D$7:$D$4325,F2272,техфайл!$E$7:$E$4325,G2272,техфайл!$F$7:$F$4325,H2272,техфайл!$G$7:$G$4325,L2272,техфайл!$A$7:$A$4325,A2272,техфайл!$K$7:$K$4325,M2272)</f>
        <v>0</v>
      </c>
      <c r="O2272" s="43"/>
      <c r="P2272" s="56" t="str">
        <f t="shared" si="233"/>
        <v>90607091400007030247</v>
      </c>
    </row>
    <row r="2273" spans="1:17" hidden="1" x14ac:dyDescent="0.3">
      <c r="A2273" s="82">
        <v>51012417</v>
      </c>
      <c r="B2273" s="191"/>
      <c r="C2273" s="191"/>
      <c r="D2273" s="191"/>
      <c r="E2273" s="44">
        <v>906</v>
      </c>
      <c r="F2273" s="44" t="s">
        <v>186</v>
      </c>
      <c r="G2273" s="44">
        <v>1400007030</v>
      </c>
      <c r="H2273" s="56">
        <v>244</v>
      </c>
      <c r="I2273" s="56"/>
      <c r="J2273" s="57"/>
      <c r="K2273" s="57"/>
      <c r="L2273" s="56">
        <v>225</v>
      </c>
      <c r="M2273" s="89" t="s">
        <v>131</v>
      </c>
      <c r="N2273" s="57">
        <f>SUMIFS(техфайл!$H$7:$H$4325,техфайл!$D$7:$D$4325,F2273,техфайл!$E$7:$E$4325,G2273,техфайл!$F$7:$F$4325,H2273,техфайл!$G$7:$G$4325,L2273,техфайл!$A$7:$A$4325,A2273,техфайл!$K$7:$K$4325,M2273)</f>
        <v>0</v>
      </c>
      <c r="O2273" s="43"/>
      <c r="P2273" s="56" t="str">
        <f t="shared" si="233"/>
        <v>90607091400007030244</v>
      </c>
    </row>
    <row r="2274" spans="1:17" hidden="1" x14ac:dyDescent="0.3">
      <c r="A2274" s="82">
        <v>51012417</v>
      </c>
      <c r="B2274" s="191"/>
      <c r="C2274" s="191"/>
      <c r="D2274" s="191"/>
      <c r="E2274" s="44">
        <v>906</v>
      </c>
      <c r="F2274" s="44" t="s">
        <v>186</v>
      </c>
      <c r="G2274" s="44">
        <v>1400007030</v>
      </c>
      <c r="H2274" s="56">
        <v>244</v>
      </c>
      <c r="I2274" s="56"/>
      <c r="J2274" s="57"/>
      <c r="K2274" s="57"/>
      <c r="L2274" s="56">
        <v>226</v>
      </c>
      <c r="M2274" s="89" t="s">
        <v>131</v>
      </c>
      <c r="N2274" s="57">
        <f>SUMIFS(техфайл!$H$7:$H$4325,техфайл!$D$7:$D$4325,F2274,техфайл!$E$7:$E$4325,G2274,техфайл!$F$7:$F$4325,H2274,техфайл!$G$7:$G$4325,L2274,техфайл!$A$7:$A$4325,A2274,техфайл!$K$7:$K$4325,M2274)</f>
        <v>0</v>
      </c>
      <c r="O2274" s="43"/>
      <c r="P2274" s="56" t="str">
        <f t="shared" si="233"/>
        <v>90607091400007030244</v>
      </c>
    </row>
    <row r="2275" spans="1:17" hidden="1" x14ac:dyDescent="0.3">
      <c r="A2275" s="82">
        <v>51012417</v>
      </c>
      <c r="B2275" s="191"/>
      <c r="C2275" s="191"/>
      <c r="D2275" s="191"/>
      <c r="E2275" s="44">
        <v>906</v>
      </c>
      <c r="F2275" s="44" t="s">
        <v>186</v>
      </c>
      <c r="G2275" s="44">
        <v>1400007030</v>
      </c>
      <c r="H2275" s="56">
        <v>244</v>
      </c>
      <c r="I2275" s="56"/>
      <c r="J2275" s="57"/>
      <c r="K2275" s="57"/>
      <c r="L2275" s="56">
        <v>310</v>
      </c>
      <c r="M2275" s="89" t="s">
        <v>136</v>
      </c>
      <c r="N2275" s="57">
        <f>SUMIFS(техфайл!$H$7:$H$4325,техфайл!$D$7:$D$4325,F2275,техфайл!$E$7:$E$4325,G2275,техфайл!$F$7:$F$4325,H2275,техфайл!$G$7:$G$4325,L2275,техфайл!$A$7:$A$4325,A2275,техфайл!$K$7:$K$4325,M2275)</f>
        <v>0</v>
      </c>
      <c r="O2275" s="43"/>
      <c r="P2275" s="56" t="str">
        <f t="shared" si="233"/>
        <v>90607091400007030244</v>
      </c>
    </row>
    <row r="2276" spans="1:17" hidden="1" x14ac:dyDescent="0.3">
      <c r="A2276" s="82">
        <v>51012417</v>
      </c>
      <c r="B2276" s="191"/>
      <c r="C2276" s="191"/>
      <c r="D2276" s="191"/>
      <c r="E2276" s="44">
        <v>906</v>
      </c>
      <c r="F2276" s="44" t="s">
        <v>186</v>
      </c>
      <c r="G2276" s="44">
        <v>1400007030</v>
      </c>
      <c r="H2276" s="56">
        <v>244</v>
      </c>
      <c r="I2276" s="56"/>
      <c r="J2276" s="57"/>
      <c r="K2276" s="57"/>
      <c r="L2276" s="56">
        <v>344</v>
      </c>
      <c r="M2276" s="89" t="s">
        <v>136</v>
      </c>
      <c r="N2276" s="57">
        <f>SUMIFS(техфайл!$H$7:$H$4325,техфайл!$D$7:$D$4325,F2276,техфайл!$E$7:$E$4325,G2276,техфайл!$F$7:$F$4325,H2276,техфайл!$G$7:$G$4325,L2276,техфайл!$A$7:$A$4325,A2276,техфайл!$K$7:$K$4325,M2276)</f>
        <v>0</v>
      </c>
      <c r="O2276" s="43"/>
      <c r="P2276" s="56" t="str">
        <f t="shared" si="233"/>
        <v>90607091400007030244</v>
      </c>
    </row>
    <row r="2277" spans="1:17" hidden="1" x14ac:dyDescent="0.3">
      <c r="A2277" s="82">
        <v>51012417</v>
      </c>
      <c r="B2277" s="191"/>
      <c r="C2277" s="191"/>
      <c r="D2277" s="191"/>
      <c r="E2277" s="44">
        <v>906</v>
      </c>
      <c r="F2277" s="44" t="s">
        <v>186</v>
      </c>
      <c r="G2277" s="44">
        <v>1400007030</v>
      </c>
      <c r="H2277" s="56">
        <v>244</v>
      </c>
      <c r="I2277" s="56"/>
      <c r="J2277" s="57"/>
      <c r="K2277" s="57"/>
      <c r="L2277" s="56">
        <v>346</v>
      </c>
      <c r="M2277" s="89" t="s">
        <v>136</v>
      </c>
      <c r="N2277" s="57">
        <f>SUMIFS(техфайл!$H$7:$H$4325,техфайл!$D$7:$D$4325,F2277,техфайл!$E$7:$E$4325,G2277,техфайл!$F$7:$F$4325,H2277,техфайл!$G$7:$G$4325,L2277,техфайл!$A$7:$A$4325,A2277,техфайл!$K$7:$K$4325,M2277)</f>
        <v>0</v>
      </c>
      <c r="O2277" s="43"/>
      <c r="P2277" s="56" t="str">
        <f t="shared" si="233"/>
        <v>90607091400007030244</v>
      </c>
    </row>
    <row r="2278" spans="1:17" hidden="1" x14ac:dyDescent="0.3">
      <c r="A2278" s="82">
        <v>51012417</v>
      </c>
      <c r="B2278" s="191"/>
      <c r="C2278" s="191"/>
      <c r="D2278" s="191"/>
      <c r="E2278" s="44">
        <v>906</v>
      </c>
      <c r="F2278" s="44" t="s">
        <v>186</v>
      </c>
      <c r="G2278" s="44">
        <v>1400007030</v>
      </c>
      <c r="H2278" s="56">
        <v>851</v>
      </c>
      <c r="I2278" s="56"/>
      <c r="J2278" s="57">
        <f>SUMIFS(техфайл!$H$7:$H$4325,техфайл!$D$7:$D$4325,F2278,техфайл!$E$7:$E$4325,G2278,техфайл!$F$7:$F$4325,H2278,техфайл!$A$7:$A$4325,A2278)</f>
        <v>0</v>
      </c>
      <c r="K2278" s="57"/>
      <c r="L2278" s="56">
        <v>291</v>
      </c>
      <c r="M2278" s="89" t="s">
        <v>138</v>
      </c>
      <c r="N2278" s="57">
        <f>SUMIFS(техфайл!$H$7:$H$4325,техфайл!$D$7:$D$4325,F2278,техфайл!$E$7:$E$4325,G2278,техфайл!$F$7:$F$4325,H2278,техфайл!$G$7:$G$4325,L2278,техфайл!$A$7:$A$4325,A2278,техфайл!$K$7:$K$4325,M2278)</f>
        <v>0</v>
      </c>
      <c r="O2278" s="43"/>
      <c r="P2278" s="56" t="str">
        <f t="shared" si="233"/>
        <v>90607091400007030851</v>
      </c>
    </row>
    <row r="2279" spans="1:17" hidden="1" x14ac:dyDescent="0.3">
      <c r="A2279" s="82">
        <v>51012417</v>
      </c>
      <c r="B2279" s="191"/>
      <c r="C2279" s="191"/>
      <c r="D2279" s="191"/>
      <c r="E2279" s="44">
        <v>906</v>
      </c>
      <c r="F2279" s="44" t="s">
        <v>174</v>
      </c>
      <c r="G2279" s="62">
        <v>1400005000</v>
      </c>
      <c r="H2279" s="56">
        <v>112</v>
      </c>
      <c r="I2279" s="56"/>
      <c r="J2279" s="57">
        <f>SUMIFS(техфайл!$H$7:$H$4325,техфайл!$D$7:$D$4325,F2279,техфайл!$E$7:$E$4325,G2279,техфайл!$F$7:$F$4325,H2279,техфайл!$A$7:$A$4325,A2279)</f>
        <v>0</v>
      </c>
      <c r="K2279" s="57"/>
      <c r="L2279" s="56">
        <v>212</v>
      </c>
      <c r="M2279" s="89" t="s">
        <v>175</v>
      </c>
      <c r="N2279" s="57">
        <f>SUMIFS(техфайл!$H$7:$H$4325,техфайл!$D$7:$D$4325,F2279,техфайл!$E$7:$E$4325,G2279,техфайл!$F$7:$F$4325,H2279,техфайл!$G$7:$G$4325,L2279,техфайл!$A$7:$A$4325,A2279,техфайл!$K$7:$K$4325,M2279)</f>
        <v>0</v>
      </c>
      <c r="O2279" s="43"/>
      <c r="P2279" s="56" t="str">
        <f t="shared" si="233"/>
        <v>90607051400005000112</v>
      </c>
    </row>
    <row r="2280" spans="1:17" hidden="1" x14ac:dyDescent="0.3">
      <c r="A2280" s="82">
        <v>51012417</v>
      </c>
      <c r="B2280" s="192"/>
      <c r="C2280" s="192"/>
      <c r="D2280" s="192"/>
      <c r="E2280" s="44">
        <v>906</v>
      </c>
      <c r="F2280" s="44" t="s">
        <v>174</v>
      </c>
      <c r="G2280" s="62">
        <v>1400005000</v>
      </c>
      <c r="H2280" s="56">
        <v>244</v>
      </c>
      <c r="I2280" s="56"/>
      <c r="J2280" s="57">
        <f>SUMIFS(техфайл!$H$7:$H$4325,техфайл!$D$7:$D$4325,F2280,техфайл!$E$7:$E$4325,G2280,техфайл!$F$7:$F$4325,H2280,техфайл!$A$7:$A$4325,A2280)</f>
        <v>0</v>
      </c>
      <c r="K2280" s="57"/>
      <c r="L2280" s="56">
        <v>226</v>
      </c>
      <c r="M2280" s="89" t="s">
        <v>175</v>
      </c>
      <c r="N2280" s="57">
        <f>SUMIFS(техфайл!$H$7:$H$4325,техфайл!$D$7:$D$4325,F2280,техфайл!$E$7:$E$4325,G2280,техфайл!$F$7:$F$4325,H2280,техфайл!$G$7:$G$4325,L2280,техфайл!$A$7:$A$4325,A2280,техфайл!$K$7:$K$4325,M2280)</f>
        <v>0</v>
      </c>
      <c r="O2280" s="43"/>
      <c r="P2280" s="56" t="str">
        <f t="shared" si="233"/>
        <v>90607051400005000244</v>
      </c>
    </row>
    <row r="2281" spans="1:17" s="93" customFormat="1" hidden="1" x14ac:dyDescent="0.3">
      <c r="A2281" s="90" t="s">
        <v>124</v>
      </c>
      <c r="B2281" s="205" t="s">
        <v>123</v>
      </c>
      <c r="C2281" s="206"/>
      <c r="D2281" s="207"/>
      <c r="E2281" s="46">
        <v>906</v>
      </c>
      <c r="F2281" s="46" t="s">
        <v>186</v>
      </c>
      <c r="G2281" s="58">
        <v>1400007030</v>
      </c>
      <c r="H2281" s="47" t="s">
        <v>168</v>
      </c>
      <c r="I2281" s="47"/>
      <c r="J2281" s="48">
        <f>SUMIFS($J$2265:$J$2280,$F$2265:$F$2280,F2281,$G$2265:$G$2280,G2281,$H$2265:$H$2280,H2281)</f>
        <v>0</v>
      </c>
      <c r="K2281" s="48"/>
      <c r="L2281" s="47">
        <v>211</v>
      </c>
      <c r="M2281" s="91" t="s">
        <v>172</v>
      </c>
      <c r="N2281" s="48">
        <f t="shared" ref="N2281:N2292" si="234">SUMIFS($N$2265:$N$2280,$L$2265:$L$2280,L2281,$M$2265:$M$2280,M2281)</f>
        <v>0</v>
      </c>
      <c r="O2281" s="45"/>
      <c r="P2281" s="84"/>
      <c r="Q2281" s="92"/>
    </row>
    <row r="2282" spans="1:17" s="93" customFormat="1" hidden="1" x14ac:dyDescent="0.3">
      <c r="A2282" s="90" t="s">
        <v>124</v>
      </c>
      <c r="B2282" s="208"/>
      <c r="C2282" s="209"/>
      <c r="D2282" s="210"/>
      <c r="E2282" s="46">
        <v>906</v>
      </c>
      <c r="F2282" s="46" t="s">
        <v>186</v>
      </c>
      <c r="G2282" s="58">
        <v>1400007030</v>
      </c>
      <c r="H2282" s="47" t="s">
        <v>170</v>
      </c>
      <c r="I2282" s="47"/>
      <c r="J2282" s="48">
        <f>SUMIFS($J$2265:$J$2280,$F$2265:$F$2280,F2282,$G$2265:$G$2280,G2282,$H$2265:$H$2280,H2282)</f>
        <v>0</v>
      </c>
      <c r="K2282" s="48"/>
      <c r="L2282" s="47">
        <v>213</v>
      </c>
      <c r="M2282" s="91" t="s">
        <v>173</v>
      </c>
      <c r="N2282" s="48">
        <f t="shared" si="234"/>
        <v>0</v>
      </c>
      <c r="O2282" s="45"/>
      <c r="P2282" s="84"/>
      <c r="Q2282" s="92"/>
    </row>
    <row r="2283" spans="1:17" s="93" customFormat="1" hidden="1" x14ac:dyDescent="0.3">
      <c r="A2283" s="90" t="s">
        <v>124</v>
      </c>
      <c r="B2283" s="208"/>
      <c r="C2283" s="209"/>
      <c r="D2283" s="210"/>
      <c r="E2283" s="46">
        <v>906</v>
      </c>
      <c r="F2283" s="46" t="s">
        <v>186</v>
      </c>
      <c r="G2283" s="58">
        <v>1400007030</v>
      </c>
      <c r="H2283" s="47">
        <v>244</v>
      </c>
      <c r="I2283" s="47"/>
      <c r="J2283" s="48">
        <f>SUMIFS($J$2265:$J$2280,$F$2265:$F$2280,F2283,$G$2265:$G$2280,G2283,$H$2265:$H$2280,H2283)</f>
        <v>0</v>
      </c>
      <c r="K2283" s="48"/>
      <c r="L2283" s="47">
        <v>221</v>
      </c>
      <c r="M2283" s="91" t="s">
        <v>131</v>
      </c>
      <c r="N2283" s="48">
        <f t="shared" si="234"/>
        <v>0</v>
      </c>
      <c r="O2283" s="45"/>
      <c r="P2283" s="84"/>
      <c r="Q2283" s="92"/>
    </row>
    <row r="2284" spans="1:17" s="92" customFormat="1" hidden="1" x14ac:dyDescent="0.3">
      <c r="A2284" s="90" t="s">
        <v>124</v>
      </c>
      <c r="B2284" s="208"/>
      <c r="C2284" s="209"/>
      <c r="D2284" s="210"/>
      <c r="E2284" s="46">
        <v>906</v>
      </c>
      <c r="F2284" s="46" t="s">
        <v>186</v>
      </c>
      <c r="G2284" s="58">
        <v>1400007030</v>
      </c>
      <c r="H2284" s="47">
        <v>247</v>
      </c>
      <c r="I2284" s="47"/>
      <c r="J2284" s="48">
        <f>SUMIFS($J$2265:$J$2280,$F$2265:$F$2280,F2284,$G$2265:$G$2280,G2284,$H$2265:$H$2280,H2284)</f>
        <v>0</v>
      </c>
      <c r="K2284" s="48"/>
      <c r="L2284" s="47">
        <v>223</v>
      </c>
      <c r="M2284" s="91" t="s">
        <v>133</v>
      </c>
      <c r="N2284" s="48">
        <f t="shared" si="234"/>
        <v>0</v>
      </c>
      <c r="O2284" s="45"/>
      <c r="P2284" s="84"/>
    </row>
    <row r="2285" spans="1:17" s="92" customFormat="1" hidden="1" x14ac:dyDescent="0.3">
      <c r="A2285" s="90" t="s">
        <v>124</v>
      </c>
      <c r="B2285" s="208"/>
      <c r="C2285" s="209"/>
      <c r="D2285" s="210"/>
      <c r="E2285" s="46">
        <v>906</v>
      </c>
      <c r="F2285" s="46" t="s">
        <v>186</v>
      </c>
      <c r="G2285" s="58">
        <v>1400007030</v>
      </c>
      <c r="H2285" s="47">
        <v>247</v>
      </c>
      <c r="I2285" s="47"/>
      <c r="J2285" s="48"/>
      <c r="K2285" s="48"/>
      <c r="L2285" s="47">
        <v>223</v>
      </c>
      <c r="M2285" s="91" t="s">
        <v>134</v>
      </c>
      <c r="N2285" s="48">
        <f t="shared" si="234"/>
        <v>0</v>
      </c>
      <c r="O2285" s="45"/>
      <c r="P2285" s="84"/>
    </row>
    <row r="2286" spans="1:17" s="92" customFormat="1" hidden="1" x14ac:dyDescent="0.3">
      <c r="A2286" s="90" t="s">
        <v>124</v>
      </c>
      <c r="B2286" s="208"/>
      <c r="C2286" s="209"/>
      <c r="D2286" s="210"/>
      <c r="E2286" s="46">
        <v>906</v>
      </c>
      <c r="F2286" s="46" t="s">
        <v>186</v>
      </c>
      <c r="G2286" s="58">
        <v>1400007030</v>
      </c>
      <c r="H2286" s="47">
        <v>244</v>
      </c>
      <c r="I2286" s="47"/>
      <c r="J2286" s="48"/>
      <c r="K2286" s="48"/>
      <c r="L2286" s="47">
        <v>225</v>
      </c>
      <c r="M2286" s="91" t="s">
        <v>131</v>
      </c>
      <c r="N2286" s="48">
        <f t="shared" si="234"/>
        <v>0</v>
      </c>
      <c r="O2286" s="45"/>
      <c r="P2286" s="84"/>
    </row>
    <row r="2287" spans="1:17" s="92" customFormat="1" hidden="1" x14ac:dyDescent="0.3">
      <c r="A2287" s="90" t="s">
        <v>124</v>
      </c>
      <c r="B2287" s="208"/>
      <c r="C2287" s="209"/>
      <c r="D2287" s="210"/>
      <c r="E2287" s="46">
        <v>906</v>
      </c>
      <c r="F2287" s="46" t="s">
        <v>186</v>
      </c>
      <c r="G2287" s="58">
        <v>1400007030</v>
      </c>
      <c r="H2287" s="47">
        <v>244</v>
      </c>
      <c r="I2287" s="47"/>
      <c r="J2287" s="48"/>
      <c r="K2287" s="48"/>
      <c r="L2287" s="47">
        <v>226</v>
      </c>
      <c r="M2287" s="91" t="s">
        <v>131</v>
      </c>
      <c r="N2287" s="48">
        <f t="shared" si="234"/>
        <v>0</v>
      </c>
      <c r="O2287" s="45"/>
      <c r="P2287" s="84"/>
    </row>
    <row r="2288" spans="1:17" s="92" customFormat="1" hidden="1" x14ac:dyDescent="0.3">
      <c r="A2288" s="90" t="s">
        <v>124</v>
      </c>
      <c r="B2288" s="208"/>
      <c r="C2288" s="209"/>
      <c r="D2288" s="210"/>
      <c r="E2288" s="46">
        <v>906</v>
      </c>
      <c r="F2288" s="46" t="s">
        <v>186</v>
      </c>
      <c r="G2288" s="58">
        <v>1400007030</v>
      </c>
      <c r="H2288" s="47">
        <v>244</v>
      </c>
      <c r="I2288" s="47"/>
      <c r="J2288" s="48"/>
      <c r="K2288" s="48"/>
      <c r="L2288" s="47">
        <v>310</v>
      </c>
      <c r="M2288" s="91" t="s">
        <v>136</v>
      </c>
      <c r="N2288" s="48">
        <f t="shared" si="234"/>
        <v>0</v>
      </c>
      <c r="O2288" s="45"/>
      <c r="P2288" s="84"/>
    </row>
    <row r="2289" spans="1:17" s="92" customFormat="1" hidden="1" x14ac:dyDescent="0.3">
      <c r="A2289" s="90" t="s">
        <v>124</v>
      </c>
      <c r="B2289" s="208"/>
      <c r="C2289" s="209"/>
      <c r="D2289" s="210"/>
      <c r="E2289" s="46">
        <v>906</v>
      </c>
      <c r="F2289" s="46" t="s">
        <v>186</v>
      </c>
      <c r="G2289" s="58">
        <v>1400007030</v>
      </c>
      <c r="H2289" s="47">
        <v>244</v>
      </c>
      <c r="I2289" s="47"/>
      <c r="J2289" s="48"/>
      <c r="K2289" s="48"/>
      <c r="L2289" s="47">
        <v>344</v>
      </c>
      <c r="M2289" s="91" t="s">
        <v>136</v>
      </c>
      <c r="N2289" s="48">
        <f t="shared" si="234"/>
        <v>0</v>
      </c>
      <c r="O2289" s="45"/>
      <c r="P2289" s="84"/>
    </row>
    <row r="2290" spans="1:17" s="92" customFormat="1" hidden="1" x14ac:dyDescent="0.3">
      <c r="A2290" s="90" t="s">
        <v>124</v>
      </c>
      <c r="B2290" s="208"/>
      <c r="C2290" s="209"/>
      <c r="D2290" s="210"/>
      <c r="E2290" s="46">
        <v>906</v>
      </c>
      <c r="F2290" s="46" t="s">
        <v>186</v>
      </c>
      <c r="G2290" s="58">
        <v>1400007030</v>
      </c>
      <c r="H2290" s="47">
        <v>244</v>
      </c>
      <c r="I2290" s="47"/>
      <c r="J2290" s="48"/>
      <c r="K2290" s="48"/>
      <c r="L2290" s="47">
        <v>346</v>
      </c>
      <c r="M2290" s="91" t="s">
        <v>136</v>
      </c>
      <c r="N2290" s="48">
        <f t="shared" si="234"/>
        <v>0</v>
      </c>
      <c r="O2290" s="45"/>
      <c r="P2290" s="84"/>
    </row>
    <row r="2291" spans="1:17" s="92" customFormat="1" hidden="1" x14ac:dyDescent="0.3">
      <c r="A2291" s="90" t="s">
        <v>124</v>
      </c>
      <c r="B2291" s="208"/>
      <c r="C2291" s="209"/>
      <c r="D2291" s="210"/>
      <c r="E2291" s="46">
        <v>906</v>
      </c>
      <c r="F2291" s="46" t="s">
        <v>174</v>
      </c>
      <c r="G2291" s="58">
        <v>1400005000</v>
      </c>
      <c r="H2291" s="47">
        <v>112</v>
      </c>
      <c r="I2291" s="47"/>
      <c r="J2291" s="48">
        <f>SUMIFS($J$2265:$J$2280,$F$2265:$F$2280,F2291,$G$2265:$G$2280,G2291,$H$2265:$H$2280,H2291)</f>
        <v>0</v>
      </c>
      <c r="K2291" s="48"/>
      <c r="L2291" s="47">
        <v>212</v>
      </c>
      <c r="M2291" s="91" t="s">
        <v>175</v>
      </c>
      <c r="N2291" s="48">
        <f t="shared" si="234"/>
        <v>0</v>
      </c>
      <c r="O2291" s="45"/>
      <c r="P2291" s="84"/>
    </row>
    <row r="2292" spans="1:17" s="92" customFormat="1" hidden="1" x14ac:dyDescent="0.3">
      <c r="A2292" s="90" t="s">
        <v>124</v>
      </c>
      <c r="B2292" s="211"/>
      <c r="C2292" s="212"/>
      <c r="D2292" s="213"/>
      <c r="E2292" s="46">
        <v>906</v>
      </c>
      <c r="F2292" s="46" t="s">
        <v>174</v>
      </c>
      <c r="G2292" s="58">
        <v>1400005000</v>
      </c>
      <c r="H2292" s="47">
        <v>244</v>
      </c>
      <c r="I2292" s="47"/>
      <c r="J2292" s="48">
        <f>SUMIFS($J$2265:$J$2280,$F$2265:$F$2280,F2292,$G$2265:$G$2280,G2292,$H$2265:$H$2280,H2292)</f>
        <v>0</v>
      </c>
      <c r="K2292" s="48"/>
      <c r="L2292" s="47">
        <v>226</v>
      </c>
      <c r="M2292" s="91" t="s">
        <v>175</v>
      </c>
      <c r="N2292" s="48">
        <f t="shared" si="234"/>
        <v>0</v>
      </c>
      <c r="O2292" s="45"/>
      <c r="P2292" s="84"/>
    </row>
    <row r="2293" spans="1:17" s="93" customFormat="1" hidden="1" x14ac:dyDescent="0.3">
      <c r="A2293" s="90" t="s">
        <v>140</v>
      </c>
      <c r="B2293" s="199" t="s">
        <v>139</v>
      </c>
      <c r="C2293" s="200"/>
      <c r="D2293" s="201"/>
      <c r="E2293" s="59">
        <v>906</v>
      </c>
      <c r="F2293" s="59" t="s">
        <v>186</v>
      </c>
      <c r="G2293" s="60">
        <v>1400007030</v>
      </c>
      <c r="H2293" s="59"/>
      <c r="I2293" s="59"/>
      <c r="J2293" s="94">
        <f>SUM(J2281:J2292)</f>
        <v>0</v>
      </c>
      <c r="K2293" s="94">
        <f>SUM(K2265:K2292)</f>
        <v>0</v>
      </c>
      <c r="L2293" s="59"/>
      <c r="M2293" s="95"/>
      <c r="N2293" s="94">
        <f>SUM(N2281:N2292)</f>
        <v>0</v>
      </c>
      <c r="O2293" s="61"/>
      <c r="P2293" s="84"/>
      <c r="Q2293" s="92"/>
    </row>
    <row r="2294" spans="1:17" ht="18.75" hidden="1" customHeight="1" x14ac:dyDescent="0.3">
      <c r="A2294" s="82">
        <v>51012438</v>
      </c>
      <c r="B2294" s="190" t="s">
        <v>538</v>
      </c>
      <c r="C2294" s="190" t="s">
        <v>463</v>
      </c>
      <c r="D2294" s="190" t="str">
        <f>VLOOKUP($A2294, Учреждения!$B$4:$F$292, 3, FALSE)</f>
        <v>Хозяйственная группа</v>
      </c>
      <c r="E2294" s="81" t="s">
        <v>140</v>
      </c>
      <c r="F2294" s="81" t="s">
        <v>140</v>
      </c>
      <c r="G2294" s="81" t="s">
        <v>140</v>
      </c>
      <c r="H2294" s="81" t="s">
        <v>140</v>
      </c>
      <c r="I2294" s="81" t="s">
        <v>140</v>
      </c>
      <c r="J2294" s="81" t="s">
        <v>140</v>
      </c>
      <c r="K2294" s="80">
        <f>SUM(J2295:J2312)</f>
        <v>0</v>
      </c>
      <c r="L2294" s="56"/>
      <c r="M2294" s="89"/>
      <c r="N2294" s="57"/>
      <c r="O2294" s="43"/>
    </row>
    <row r="2295" spans="1:17" ht="18.75" hidden="1" customHeight="1" x14ac:dyDescent="0.3">
      <c r="A2295" s="82">
        <v>51012438</v>
      </c>
      <c r="B2295" s="191"/>
      <c r="C2295" s="191"/>
      <c r="D2295" s="191"/>
      <c r="E2295" s="44">
        <v>906</v>
      </c>
      <c r="F2295" s="44" t="s">
        <v>186</v>
      </c>
      <c r="G2295" s="44">
        <v>1400007040</v>
      </c>
      <c r="H2295" s="56" t="s">
        <v>168</v>
      </c>
      <c r="I2295" s="56"/>
      <c r="J2295" s="57">
        <f>SUMIFS(техфайл!$H$7:$H$4325,техфайл!$D$7:$D$4325,F2295,техфайл!$E$7:$E$4325,G2295,техфайл!$F$7:$F$4325,H2295,техфайл!$A$7:$A$4325,A2295)</f>
        <v>0</v>
      </c>
      <c r="K2295" s="57"/>
      <c r="L2295" s="56">
        <v>211</v>
      </c>
      <c r="M2295" s="89" t="s">
        <v>172</v>
      </c>
      <c r="N2295" s="57">
        <f>SUMIFS(техфайл!$H$7:$H$4325,техфайл!$D$7:$D$4325,F2295,техфайл!$E$7:$E$4325,G2295,техфайл!$F$7:$F$4325,H2295,техфайл!$G$7:$G$4325,L2295,техфайл!$A$7:$A$4325,A2295,техфайл!$K$7:$K$4325,M2295)+SUMIFS(техфайл!$H$7:$H$4325,техфайл!$D$7:$D$4325,F2295,техфайл!$E$7:$E$4325,G2295,техфайл!$F$7:$F$4325,H2295,техфайл!$G$7:$G$4325,266,техфайл!$A$7:$A$4325,A2295,техфайл!$K$7:$K$4325,M2295)</f>
        <v>0</v>
      </c>
      <c r="O2295" s="43"/>
      <c r="P2295" s="56" t="str">
        <f t="shared" ref="P2295:P2312" si="235">E2295&amp;F2295&amp;SUBSTITUTE(G2295," ","")&amp;H2295</f>
        <v>90607091400007040111</v>
      </c>
    </row>
    <row r="2296" spans="1:17" hidden="1" x14ac:dyDescent="0.3">
      <c r="A2296" s="82">
        <v>51012438</v>
      </c>
      <c r="B2296" s="191"/>
      <c r="C2296" s="191"/>
      <c r="D2296" s="191"/>
      <c r="E2296" s="44">
        <v>906</v>
      </c>
      <c r="F2296" s="44" t="s">
        <v>186</v>
      </c>
      <c r="G2296" s="44">
        <v>1400007040</v>
      </c>
      <c r="H2296" s="56" t="s">
        <v>170</v>
      </c>
      <c r="I2296" s="56"/>
      <c r="J2296" s="57">
        <f>SUMIFS(техфайл!$H$7:$H$4325,техфайл!$D$7:$D$4325,F2296,техфайл!$E$7:$E$4325,G2296,техфайл!$F$7:$F$4325,H2296,техфайл!$A$7:$A$4325,A2296)</f>
        <v>0</v>
      </c>
      <c r="K2296" s="57"/>
      <c r="L2296" s="56">
        <v>213</v>
      </c>
      <c r="M2296" s="89" t="s">
        <v>173</v>
      </c>
      <c r="N2296" s="57">
        <f>SUMIFS(техфайл!$H$7:$H$4325,техфайл!$D$7:$D$4325,F2296,техфайл!$E$7:$E$4325,G2296,техфайл!$F$7:$F$4325,H2296,техфайл!$G$7:$G$4325,L2296,техфайл!$A$7:$A$4325,A2296,техфайл!$K$7:$K$4325,M2296)</f>
        <v>0</v>
      </c>
      <c r="O2296" s="43"/>
      <c r="P2296" s="56" t="str">
        <f t="shared" si="235"/>
        <v>90607091400007040119</v>
      </c>
    </row>
    <row r="2297" spans="1:17" hidden="1" x14ac:dyDescent="0.3">
      <c r="A2297" s="82">
        <v>51012438</v>
      </c>
      <c r="B2297" s="191"/>
      <c r="C2297" s="191"/>
      <c r="D2297" s="191"/>
      <c r="E2297" s="44">
        <v>906</v>
      </c>
      <c r="F2297" s="44" t="s">
        <v>186</v>
      </c>
      <c r="G2297" s="44">
        <v>1400007040</v>
      </c>
      <c r="H2297" s="56">
        <v>244</v>
      </c>
      <c r="I2297" s="56"/>
      <c r="J2297" s="57">
        <f>SUMIFS(техфайл!$H$7:$H$4325,техфайл!$D$7:$D$4325,F2297,техфайл!$E$7:$E$4325,G2297,техфайл!$F$7:$F$4325,H2297,техфайл!$A$7:$A$4325,A2297)</f>
        <v>0</v>
      </c>
      <c r="K2297" s="57"/>
      <c r="L2297" s="56">
        <v>221</v>
      </c>
      <c r="M2297" s="89" t="s">
        <v>131</v>
      </c>
      <c r="N2297" s="57">
        <f>SUMIFS(техфайл!$H$7:$H$4325,техфайл!$D$7:$D$4325,F2297,техфайл!$E$7:$E$4325,G2297,техфайл!$F$7:$F$4325,H2297,техфайл!$G$7:$G$4325,L2297,техфайл!$A$7:$A$4325,A2297,техфайл!$K$7:$K$4325,M2297)</f>
        <v>0</v>
      </c>
      <c r="O2297" s="43"/>
      <c r="P2297" s="56" t="str">
        <f t="shared" si="235"/>
        <v>90607091400007040244</v>
      </c>
    </row>
    <row r="2298" spans="1:17" hidden="1" x14ac:dyDescent="0.3">
      <c r="A2298" s="82">
        <v>51012438</v>
      </c>
      <c r="B2298" s="191"/>
      <c r="C2298" s="191"/>
      <c r="D2298" s="191"/>
      <c r="E2298" s="44">
        <v>906</v>
      </c>
      <c r="F2298" s="44" t="s">
        <v>186</v>
      </c>
      <c r="G2298" s="44">
        <v>1400007040</v>
      </c>
      <c r="H2298" s="56">
        <v>247</v>
      </c>
      <c r="I2298" s="56"/>
      <c r="J2298" s="57"/>
      <c r="K2298" s="57"/>
      <c r="L2298" s="56">
        <v>223</v>
      </c>
      <c r="M2298" s="89" t="s">
        <v>132</v>
      </c>
      <c r="N2298" s="57">
        <f>SUMIFS(техфайл!$H$7:$H$4325,техфайл!$D$7:$D$4325,F2298,техфайл!$E$7:$E$4325,G2298,техфайл!$F$7:$F$4325,H2298,техфайл!$G$7:$G$4325,L2298,техфайл!$A$7:$A$4325,A2298,техфайл!$K$7:$K$4325,M2298)</f>
        <v>0</v>
      </c>
      <c r="O2298" s="43"/>
      <c r="P2298" s="56" t="str">
        <f t="shared" si="235"/>
        <v>90607091400007040247</v>
      </c>
    </row>
    <row r="2299" spans="1:17" hidden="1" x14ac:dyDescent="0.3">
      <c r="A2299" s="82">
        <v>51012438</v>
      </c>
      <c r="B2299" s="191"/>
      <c r="C2299" s="191"/>
      <c r="D2299" s="191"/>
      <c r="E2299" s="44">
        <v>906</v>
      </c>
      <c r="F2299" s="44" t="s">
        <v>186</v>
      </c>
      <c r="G2299" s="44">
        <v>1400007040</v>
      </c>
      <c r="H2299" s="56">
        <v>244</v>
      </c>
      <c r="I2299" s="56"/>
      <c r="J2299" s="57"/>
      <c r="K2299" s="57"/>
      <c r="L2299" s="56">
        <v>224</v>
      </c>
      <c r="M2299" s="89" t="s">
        <v>133</v>
      </c>
      <c r="N2299" s="57">
        <f>SUMIFS(техфайл!$H$7:$H$4325,техфайл!$D$7:$D$4325,F2299,техфайл!$E$7:$E$4325,G2299,техфайл!$F$7:$F$4325,H2299,техфайл!$G$7:$G$4325,L2299,техфайл!$A$7:$A$4325,A2299,техфайл!$K$7:$K$4325,M2299)</f>
        <v>0</v>
      </c>
      <c r="O2299" s="43"/>
      <c r="P2299" s="56" t="str">
        <f t="shared" si="235"/>
        <v>90607091400007040244</v>
      </c>
    </row>
    <row r="2300" spans="1:17" hidden="1" x14ac:dyDescent="0.3">
      <c r="A2300" s="82">
        <v>51012438</v>
      </c>
      <c r="B2300" s="191"/>
      <c r="C2300" s="191"/>
      <c r="D2300" s="191"/>
      <c r="E2300" s="44">
        <v>906</v>
      </c>
      <c r="F2300" s="44" t="s">
        <v>186</v>
      </c>
      <c r="G2300" s="44">
        <v>1400007040</v>
      </c>
      <c r="H2300" s="56">
        <v>244</v>
      </c>
      <c r="I2300" s="56"/>
      <c r="J2300" s="57"/>
      <c r="K2300" s="57"/>
      <c r="L2300" s="56">
        <v>224</v>
      </c>
      <c r="M2300" s="89" t="s">
        <v>134</v>
      </c>
      <c r="N2300" s="57">
        <f>SUMIFS(техфайл!$H$7:$H$4325,техфайл!$D$7:$D$4325,F2300,техфайл!$E$7:$E$4325,G2300,техфайл!$F$7:$F$4325,H2300,техфайл!$G$7:$G$4325,L2300,техфайл!$A$7:$A$4325,A2300,техфайл!$K$7:$K$4325,M2300)</f>
        <v>0</v>
      </c>
      <c r="O2300" s="43"/>
      <c r="P2300" s="56" t="str">
        <f t="shared" si="235"/>
        <v>90607091400007040244</v>
      </c>
    </row>
    <row r="2301" spans="1:17" hidden="1" x14ac:dyDescent="0.3">
      <c r="A2301" s="82">
        <v>51012438</v>
      </c>
      <c r="B2301" s="191"/>
      <c r="C2301" s="191"/>
      <c r="D2301" s="191"/>
      <c r="E2301" s="44">
        <v>906</v>
      </c>
      <c r="F2301" s="44" t="s">
        <v>186</v>
      </c>
      <c r="G2301" s="44">
        <v>1400007040</v>
      </c>
      <c r="H2301" s="56">
        <v>247</v>
      </c>
      <c r="I2301" s="56"/>
      <c r="J2301" s="57"/>
      <c r="K2301" s="57"/>
      <c r="L2301" s="56">
        <v>223</v>
      </c>
      <c r="M2301" s="89" t="s">
        <v>135</v>
      </c>
      <c r="N2301" s="57">
        <f>SUMIFS(техфайл!$H$7:$H$4325,техфайл!$D$7:$D$4325,F2301,техфайл!$E$7:$E$4325,G2301,техфайл!$F$7:$F$4325,H2301,техфайл!$G$7:$G$4325,L2301,техфайл!$A$7:$A$4325,A2301,техфайл!$K$7:$K$4325,M2301)</f>
        <v>0</v>
      </c>
      <c r="O2301" s="43"/>
      <c r="P2301" s="56" t="str">
        <f t="shared" si="235"/>
        <v>90607091400007040247</v>
      </c>
    </row>
    <row r="2302" spans="1:17" hidden="1" x14ac:dyDescent="0.3">
      <c r="A2302" s="82">
        <v>51012438</v>
      </c>
      <c r="B2302" s="191"/>
      <c r="C2302" s="191"/>
      <c r="D2302" s="191"/>
      <c r="E2302" s="44">
        <v>906</v>
      </c>
      <c r="F2302" s="44" t="s">
        <v>186</v>
      </c>
      <c r="G2302" s="44">
        <v>1400007040</v>
      </c>
      <c r="H2302" s="56">
        <v>244</v>
      </c>
      <c r="I2302" s="56"/>
      <c r="J2302" s="57"/>
      <c r="K2302" s="57"/>
      <c r="L2302" s="56">
        <v>225</v>
      </c>
      <c r="M2302" s="89" t="s">
        <v>131</v>
      </c>
      <c r="N2302" s="57">
        <f>SUMIFS(техфайл!$H$7:$H$4325,техфайл!$D$7:$D$4325,F2302,техфайл!$E$7:$E$4325,G2302,техфайл!$F$7:$F$4325,H2302,техфайл!$G$7:$G$4325,L2302,техфайл!$A$7:$A$4325,A2302,техфайл!$K$7:$K$4325,M2302)</f>
        <v>0</v>
      </c>
      <c r="O2302" s="43"/>
      <c r="P2302" s="56" t="str">
        <f t="shared" si="235"/>
        <v>90607091400007040244</v>
      </c>
    </row>
    <row r="2303" spans="1:17" hidden="1" x14ac:dyDescent="0.3">
      <c r="A2303" s="82">
        <v>51012438</v>
      </c>
      <c r="B2303" s="191"/>
      <c r="C2303" s="191"/>
      <c r="D2303" s="191"/>
      <c r="E2303" s="44">
        <v>906</v>
      </c>
      <c r="F2303" s="44" t="s">
        <v>186</v>
      </c>
      <c r="G2303" s="44">
        <v>1400007040</v>
      </c>
      <c r="H2303" s="56">
        <v>244</v>
      </c>
      <c r="I2303" s="56"/>
      <c r="J2303" s="57"/>
      <c r="K2303" s="57"/>
      <c r="L2303" s="56">
        <v>226</v>
      </c>
      <c r="M2303" s="89" t="s">
        <v>131</v>
      </c>
      <c r="N2303" s="57">
        <f>SUMIFS(техфайл!$H$7:$H$4325,техфайл!$D$7:$D$4325,F2303,техфайл!$E$7:$E$4325,G2303,техфайл!$F$7:$F$4325,H2303,техфайл!$G$7:$G$4325,L2303,техфайл!$A$7:$A$4325,A2303,техфайл!$K$7:$K$4325,M2303)</f>
        <v>0</v>
      </c>
      <c r="O2303" s="43"/>
      <c r="P2303" s="56" t="str">
        <f t="shared" si="235"/>
        <v>90607091400007040244</v>
      </c>
    </row>
    <row r="2304" spans="1:17" hidden="1" x14ac:dyDescent="0.3">
      <c r="A2304" s="82">
        <v>51012438</v>
      </c>
      <c r="B2304" s="191"/>
      <c r="C2304" s="191"/>
      <c r="D2304" s="191"/>
      <c r="E2304" s="44">
        <v>906</v>
      </c>
      <c r="F2304" s="44" t="s">
        <v>186</v>
      </c>
      <c r="G2304" s="44">
        <v>1400007040</v>
      </c>
      <c r="H2304" s="56">
        <v>244</v>
      </c>
      <c r="I2304" s="56"/>
      <c r="J2304" s="57"/>
      <c r="K2304" s="57"/>
      <c r="L2304" s="56">
        <v>227</v>
      </c>
      <c r="M2304" s="89" t="s">
        <v>131</v>
      </c>
      <c r="N2304" s="57">
        <f>SUMIFS(техфайл!$H$7:$H$4325,техфайл!$D$7:$D$4325,F2304,техфайл!$E$7:$E$4325,G2304,техфайл!$F$7:$F$4325,H2304,техфайл!$G$7:$G$4325,L2304,техфайл!$A$7:$A$4325,A2304,техфайл!$K$7:$K$4325,M2304)</f>
        <v>0</v>
      </c>
      <c r="O2304" s="43"/>
      <c r="P2304" s="56" t="str">
        <f t="shared" si="235"/>
        <v>90607091400007040244</v>
      </c>
    </row>
    <row r="2305" spans="1:17" hidden="1" x14ac:dyDescent="0.3">
      <c r="A2305" s="82">
        <v>51012438</v>
      </c>
      <c r="B2305" s="191"/>
      <c r="C2305" s="191"/>
      <c r="D2305" s="191"/>
      <c r="E2305" s="44">
        <v>906</v>
      </c>
      <c r="F2305" s="44" t="s">
        <v>186</v>
      </c>
      <c r="G2305" s="44">
        <v>1400007040</v>
      </c>
      <c r="H2305" s="56">
        <v>244</v>
      </c>
      <c r="I2305" s="56"/>
      <c r="J2305" s="57"/>
      <c r="K2305" s="57"/>
      <c r="L2305" s="56">
        <v>310</v>
      </c>
      <c r="M2305" s="89" t="s">
        <v>136</v>
      </c>
      <c r="N2305" s="57">
        <f>SUMIFS(техфайл!$H$7:$H$4325,техфайл!$D$7:$D$4325,F2305,техфайл!$E$7:$E$4325,G2305,техфайл!$F$7:$F$4325,H2305,техфайл!$G$7:$G$4325,L2305,техфайл!$A$7:$A$4325,A2305,техфайл!$K$7:$K$4325,M2305)</f>
        <v>0</v>
      </c>
      <c r="O2305" s="43"/>
      <c r="P2305" s="56" t="str">
        <f t="shared" si="235"/>
        <v>90607091400007040244</v>
      </c>
    </row>
    <row r="2306" spans="1:17" hidden="1" x14ac:dyDescent="0.3">
      <c r="A2306" s="82">
        <v>51012438</v>
      </c>
      <c r="B2306" s="191"/>
      <c r="C2306" s="191"/>
      <c r="D2306" s="191"/>
      <c r="E2306" s="44">
        <v>906</v>
      </c>
      <c r="F2306" s="44" t="s">
        <v>186</v>
      </c>
      <c r="G2306" s="44">
        <v>1400007040</v>
      </c>
      <c r="H2306" s="56">
        <v>244</v>
      </c>
      <c r="I2306" s="56"/>
      <c r="J2306" s="57"/>
      <c r="K2306" s="57"/>
      <c r="L2306" s="56">
        <v>343</v>
      </c>
      <c r="M2306" s="89" t="s">
        <v>136</v>
      </c>
      <c r="N2306" s="57">
        <f>SUMIFS(техфайл!$H$7:$H$4325,техфайл!$D$7:$D$4325,F2306,техфайл!$E$7:$E$4325,G2306,техфайл!$F$7:$F$4325,H2306,техфайл!$G$7:$G$4325,L2306,техфайл!$A$7:$A$4325,A2306,техфайл!$K$7:$K$4325,M2306)</f>
        <v>0</v>
      </c>
      <c r="O2306" s="43"/>
      <c r="P2306" s="56" t="str">
        <f t="shared" si="235"/>
        <v>90607091400007040244</v>
      </c>
    </row>
    <row r="2307" spans="1:17" hidden="1" x14ac:dyDescent="0.3">
      <c r="A2307" s="82">
        <v>51012438</v>
      </c>
      <c r="B2307" s="191"/>
      <c r="C2307" s="191"/>
      <c r="D2307" s="191"/>
      <c r="E2307" s="44">
        <v>906</v>
      </c>
      <c r="F2307" s="44" t="s">
        <v>186</v>
      </c>
      <c r="G2307" s="44">
        <v>1400007040</v>
      </c>
      <c r="H2307" s="56">
        <v>244</v>
      </c>
      <c r="I2307" s="56"/>
      <c r="J2307" s="57"/>
      <c r="K2307" s="57"/>
      <c r="L2307" s="56">
        <v>344</v>
      </c>
      <c r="M2307" s="89" t="s">
        <v>136</v>
      </c>
      <c r="N2307" s="57">
        <f>SUMIFS(техфайл!$H$7:$H$4325,техфайл!$D$7:$D$4325,F2307,техфайл!$E$7:$E$4325,G2307,техфайл!$F$7:$F$4325,H2307,техфайл!$G$7:$G$4325,L2307,техфайл!$A$7:$A$4325,A2307,техфайл!$K$7:$K$4325,M2307)</f>
        <v>0</v>
      </c>
      <c r="O2307" s="43"/>
      <c r="P2307" s="56" t="str">
        <f t="shared" si="235"/>
        <v>90607091400007040244</v>
      </c>
    </row>
    <row r="2308" spans="1:17" hidden="1" x14ac:dyDescent="0.3">
      <c r="A2308" s="82">
        <v>51012438</v>
      </c>
      <c r="B2308" s="191"/>
      <c r="C2308" s="191"/>
      <c r="D2308" s="191"/>
      <c r="E2308" s="44">
        <v>906</v>
      </c>
      <c r="F2308" s="44" t="s">
        <v>186</v>
      </c>
      <c r="G2308" s="44">
        <v>1400007040</v>
      </c>
      <c r="H2308" s="56">
        <v>244</v>
      </c>
      <c r="I2308" s="56"/>
      <c r="J2308" s="57"/>
      <c r="K2308" s="57"/>
      <c r="L2308" s="56">
        <v>346</v>
      </c>
      <c r="M2308" s="89" t="s">
        <v>136</v>
      </c>
      <c r="N2308" s="57">
        <f>SUMIFS(техфайл!$H$7:$H$4325,техфайл!$D$7:$D$4325,F2308,техфайл!$E$7:$E$4325,G2308,техфайл!$F$7:$F$4325,H2308,техфайл!$G$7:$G$4325,L2308,техфайл!$A$7:$A$4325,A2308,техфайл!$K$7:$K$4325,M2308)</f>
        <v>0</v>
      </c>
      <c r="O2308" s="43"/>
      <c r="P2308" s="56" t="str">
        <f t="shared" si="235"/>
        <v>90607091400007040244</v>
      </c>
    </row>
    <row r="2309" spans="1:17" hidden="1" x14ac:dyDescent="0.3">
      <c r="A2309" s="82">
        <v>51012438</v>
      </c>
      <c r="B2309" s="191"/>
      <c r="C2309" s="191"/>
      <c r="D2309" s="191"/>
      <c r="E2309" s="44">
        <v>906</v>
      </c>
      <c r="F2309" s="44" t="s">
        <v>186</v>
      </c>
      <c r="G2309" s="44">
        <v>1400007040</v>
      </c>
      <c r="H2309" s="56">
        <v>851</v>
      </c>
      <c r="I2309" s="56"/>
      <c r="J2309" s="57">
        <f>SUMIFS(техфайл!$H$7:$H$4325,техфайл!$D$7:$D$4325,F2309,техфайл!$E$7:$E$4325,G2309,техфайл!$F$7:$F$4325,H2309,техфайл!$A$7:$A$4325,A2309)</f>
        <v>0</v>
      </c>
      <c r="K2309" s="57"/>
      <c r="L2309" s="56">
        <v>291</v>
      </c>
      <c r="M2309" s="89" t="s">
        <v>138</v>
      </c>
      <c r="N2309" s="57">
        <f>SUMIFS(техфайл!$H$7:$H$4325,техфайл!$D$7:$D$4325,F2309,техфайл!$E$7:$E$4325,G2309,техфайл!$F$7:$F$4325,H2309,техфайл!$G$7:$G$4325,L2309,техфайл!$A$7:$A$4325,A2309,техфайл!$K$7:$K$4325,M2309)</f>
        <v>0</v>
      </c>
      <c r="O2309" s="43"/>
      <c r="P2309" s="56" t="str">
        <f t="shared" si="235"/>
        <v>90607091400007040851</v>
      </c>
    </row>
    <row r="2310" spans="1:17" hidden="1" x14ac:dyDescent="0.3">
      <c r="A2310" s="82">
        <v>51012438</v>
      </c>
      <c r="B2310" s="191"/>
      <c r="C2310" s="191"/>
      <c r="D2310" s="191"/>
      <c r="E2310" s="44">
        <v>906</v>
      </c>
      <c r="F2310" s="44" t="s">
        <v>186</v>
      </c>
      <c r="G2310" s="44">
        <v>1400007040</v>
      </c>
      <c r="H2310" s="56">
        <v>852</v>
      </c>
      <c r="I2310" s="56"/>
      <c r="J2310" s="57">
        <f>SUMIFS(техфайл!$H$7:$H$4325,техфайл!$D$7:$D$4325,F2310,техфайл!$E$7:$E$4325,G2310,техфайл!$F$7:$F$4325,H2310,техфайл!$A$7:$A$4325,A2310)</f>
        <v>0</v>
      </c>
      <c r="K2310" s="57"/>
      <c r="L2310" s="56">
        <v>291</v>
      </c>
      <c r="M2310" s="89" t="s">
        <v>138</v>
      </c>
      <c r="N2310" s="57">
        <f>SUMIFS(техфайл!$H$7:$H$4325,техфайл!$D$7:$D$4325,F2310,техфайл!$E$7:$E$4325,G2310,техфайл!$F$7:$F$4325,H2310,техфайл!$G$7:$G$4325,L2310,техфайл!$A$7:$A$4325,A2310,техфайл!$K$7:$K$4325,M2310)</f>
        <v>0</v>
      </c>
      <c r="O2310" s="43"/>
      <c r="P2310" s="56" t="str">
        <f t="shared" si="235"/>
        <v>90607091400007040852</v>
      </c>
    </row>
    <row r="2311" spans="1:17" hidden="1" x14ac:dyDescent="0.3">
      <c r="A2311" s="82">
        <v>51012438</v>
      </c>
      <c r="B2311" s="191"/>
      <c r="C2311" s="191"/>
      <c r="D2311" s="191"/>
      <c r="E2311" s="44">
        <v>906</v>
      </c>
      <c r="F2311" s="44" t="s">
        <v>174</v>
      </c>
      <c r="G2311" s="62">
        <v>1400005000</v>
      </c>
      <c r="H2311" s="56">
        <v>112</v>
      </c>
      <c r="I2311" s="56"/>
      <c r="J2311" s="57">
        <f>SUMIFS(техфайл!$H$7:$H$4325,техфайл!$D$7:$D$4325,F2311,техфайл!$E$7:$E$4325,G2311,техфайл!$F$7:$F$4325,H2311,техфайл!$A$7:$A$4325,A2311)</f>
        <v>0</v>
      </c>
      <c r="K2311" s="57"/>
      <c r="L2311" s="56">
        <v>212</v>
      </c>
      <c r="M2311" s="89" t="s">
        <v>175</v>
      </c>
      <c r="N2311" s="57">
        <f>SUMIFS(техфайл!$H$7:$H$4325,техфайл!$D$7:$D$4325,F2311,техфайл!$E$7:$E$4325,G2311,техфайл!$F$7:$F$4325,H2311,техфайл!$G$7:$G$4325,L2311,техфайл!$A$7:$A$4325,A2311,техфайл!$K$7:$K$4325,M2311)</f>
        <v>0</v>
      </c>
      <c r="O2311" s="43"/>
      <c r="P2311" s="56" t="str">
        <f t="shared" si="235"/>
        <v>90607051400005000112</v>
      </c>
    </row>
    <row r="2312" spans="1:17" hidden="1" x14ac:dyDescent="0.3">
      <c r="A2312" s="82">
        <v>51012438</v>
      </c>
      <c r="B2312" s="192"/>
      <c r="C2312" s="192"/>
      <c r="D2312" s="192"/>
      <c r="E2312" s="44">
        <v>906</v>
      </c>
      <c r="F2312" s="44" t="s">
        <v>174</v>
      </c>
      <c r="G2312" s="62">
        <v>1400005000</v>
      </c>
      <c r="H2312" s="56">
        <v>244</v>
      </c>
      <c r="I2312" s="56"/>
      <c r="J2312" s="57">
        <f>SUMIFS(техфайл!$H$7:$H$4325,техфайл!$D$7:$D$4325,F2312,техфайл!$E$7:$E$4325,G2312,техфайл!$F$7:$F$4325,H2312,техфайл!$A$7:$A$4325,A2312)</f>
        <v>0</v>
      </c>
      <c r="K2312" s="57"/>
      <c r="L2312" s="56">
        <v>226</v>
      </c>
      <c r="M2312" s="89" t="s">
        <v>175</v>
      </c>
      <c r="N2312" s="57">
        <f>SUMIFS(техфайл!$H$7:$H$4325,техфайл!$D$7:$D$4325,F2312,техфайл!$E$7:$E$4325,G2312,техфайл!$F$7:$F$4325,H2312,техфайл!$G$7:$G$4325,L2312,техфайл!$A$7:$A$4325,A2312,техфайл!$K$7:$K$4325,M2312)</f>
        <v>0</v>
      </c>
      <c r="O2312" s="43"/>
      <c r="P2312" s="56" t="str">
        <f t="shared" si="235"/>
        <v>90607051400005000244</v>
      </c>
    </row>
    <row r="2313" spans="1:17" s="93" customFormat="1" hidden="1" x14ac:dyDescent="0.3">
      <c r="A2313" s="90" t="s">
        <v>124</v>
      </c>
      <c r="B2313" s="205" t="s">
        <v>123</v>
      </c>
      <c r="C2313" s="206"/>
      <c r="D2313" s="207"/>
      <c r="E2313" s="46">
        <v>906</v>
      </c>
      <c r="F2313" s="46" t="s">
        <v>186</v>
      </c>
      <c r="G2313" s="58">
        <v>1400007040</v>
      </c>
      <c r="H2313" s="47" t="s">
        <v>168</v>
      </c>
      <c r="I2313" s="47"/>
      <c r="J2313" s="48">
        <f>SUMIFS($J$2294:$J$2312,$F$2294:$F$2312,F2313,$G$2294:$G$2312,G2313,$H$2294:$H$2312,H2313)</f>
        <v>0</v>
      </c>
      <c r="K2313" s="48"/>
      <c r="L2313" s="47">
        <v>211</v>
      </c>
      <c r="M2313" s="91" t="s">
        <v>172</v>
      </c>
      <c r="N2313" s="48">
        <f t="shared" ref="N2313:N2325" si="236">SUMIFS($N$2294:$N$2312,$L$2294:$L$2312,L2313,$M$2294:$M$2312,M2313)</f>
        <v>0</v>
      </c>
      <c r="O2313" s="45"/>
      <c r="P2313" s="84"/>
      <c r="Q2313" s="92"/>
    </row>
    <row r="2314" spans="1:17" s="93" customFormat="1" hidden="1" x14ac:dyDescent="0.3">
      <c r="A2314" s="90" t="s">
        <v>124</v>
      </c>
      <c r="B2314" s="208"/>
      <c r="C2314" s="209"/>
      <c r="D2314" s="210"/>
      <c r="E2314" s="46">
        <v>906</v>
      </c>
      <c r="F2314" s="46" t="s">
        <v>186</v>
      </c>
      <c r="G2314" s="58">
        <v>1400007040</v>
      </c>
      <c r="H2314" s="47" t="s">
        <v>170</v>
      </c>
      <c r="I2314" s="47"/>
      <c r="J2314" s="48">
        <f t="shared" ref="J2314:J2328" si="237">SUMIFS($J$2294:$J$2312,$F$2294:$F$2312,F2314,$G$2294:$G$2312,G2314,$H$2294:$H$2312,H2314)</f>
        <v>0</v>
      </c>
      <c r="K2314" s="48"/>
      <c r="L2314" s="47">
        <v>213</v>
      </c>
      <c r="M2314" s="91" t="s">
        <v>173</v>
      </c>
      <c r="N2314" s="48">
        <f t="shared" si="236"/>
        <v>0</v>
      </c>
      <c r="O2314" s="45"/>
      <c r="P2314" s="84"/>
      <c r="Q2314" s="92"/>
    </row>
    <row r="2315" spans="1:17" s="93" customFormat="1" hidden="1" x14ac:dyDescent="0.3">
      <c r="A2315" s="90" t="s">
        <v>124</v>
      </c>
      <c r="B2315" s="208"/>
      <c r="C2315" s="209"/>
      <c r="D2315" s="210"/>
      <c r="E2315" s="46">
        <v>906</v>
      </c>
      <c r="F2315" s="46" t="s">
        <v>186</v>
      </c>
      <c r="G2315" s="58">
        <v>1400007040</v>
      </c>
      <c r="H2315" s="47">
        <v>244</v>
      </c>
      <c r="I2315" s="47"/>
      <c r="J2315" s="48">
        <f t="shared" si="237"/>
        <v>0</v>
      </c>
      <c r="K2315" s="48"/>
      <c r="L2315" s="47">
        <v>221</v>
      </c>
      <c r="M2315" s="91" t="s">
        <v>131</v>
      </c>
      <c r="N2315" s="48">
        <f t="shared" si="236"/>
        <v>0</v>
      </c>
      <c r="O2315" s="45"/>
      <c r="P2315" s="84"/>
      <c r="Q2315" s="92"/>
    </row>
    <row r="2316" spans="1:17" s="92" customFormat="1" hidden="1" x14ac:dyDescent="0.3">
      <c r="A2316" s="90" t="s">
        <v>124</v>
      </c>
      <c r="B2316" s="208"/>
      <c r="C2316" s="209"/>
      <c r="D2316" s="210"/>
      <c r="E2316" s="46">
        <v>906</v>
      </c>
      <c r="F2316" s="46" t="s">
        <v>186</v>
      </c>
      <c r="G2316" s="58">
        <v>1400007040</v>
      </c>
      <c r="H2316" s="47">
        <v>247</v>
      </c>
      <c r="I2316" s="47"/>
      <c r="J2316" s="48">
        <f t="shared" si="237"/>
        <v>0</v>
      </c>
      <c r="K2316" s="48"/>
      <c r="L2316" s="47">
        <v>223</v>
      </c>
      <c r="M2316" s="91" t="s">
        <v>133</v>
      </c>
      <c r="N2316" s="48">
        <f t="shared" si="236"/>
        <v>0</v>
      </c>
      <c r="O2316" s="45"/>
      <c r="P2316" s="84"/>
    </row>
    <row r="2317" spans="1:17" s="92" customFormat="1" hidden="1" x14ac:dyDescent="0.3">
      <c r="A2317" s="90" t="s">
        <v>124</v>
      </c>
      <c r="B2317" s="208"/>
      <c r="C2317" s="209"/>
      <c r="D2317" s="210"/>
      <c r="E2317" s="46">
        <v>906</v>
      </c>
      <c r="F2317" s="46" t="s">
        <v>186</v>
      </c>
      <c r="G2317" s="58">
        <v>1400007040</v>
      </c>
      <c r="H2317" s="47">
        <v>247</v>
      </c>
      <c r="I2317" s="47"/>
      <c r="J2317" s="48"/>
      <c r="K2317" s="48"/>
      <c r="L2317" s="47">
        <v>223</v>
      </c>
      <c r="M2317" s="91" t="s">
        <v>134</v>
      </c>
      <c r="N2317" s="48">
        <f t="shared" si="236"/>
        <v>0</v>
      </c>
      <c r="O2317" s="45"/>
      <c r="P2317" s="84"/>
    </row>
    <row r="2318" spans="1:17" s="92" customFormat="1" hidden="1" x14ac:dyDescent="0.3">
      <c r="A2318" s="90" t="s">
        <v>124</v>
      </c>
      <c r="B2318" s="208"/>
      <c r="C2318" s="209"/>
      <c r="D2318" s="210"/>
      <c r="E2318" s="46">
        <v>906</v>
      </c>
      <c r="F2318" s="46" t="s">
        <v>186</v>
      </c>
      <c r="G2318" s="58">
        <v>1400007040</v>
      </c>
      <c r="H2318" s="47">
        <v>244</v>
      </c>
      <c r="I2318" s="47"/>
      <c r="J2318" s="48"/>
      <c r="K2318" s="48"/>
      <c r="L2318" s="47">
        <v>225</v>
      </c>
      <c r="M2318" s="91" t="s">
        <v>131</v>
      </c>
      <c r="N2318" s="48">
        <f t="shared" si="236"/>
        <v>0</v>
      </c>
      <c r="O2318" s="45"/>
      <c r="P2318" s="84"/>
    </row>
    <row r="2319" spans="1:17" s="92" customFormat="1" hidden="1" x14ac:dyDescent="0.3">
      <c r="A2319" s="90" t="s">
        <v>124</v>
      </c>
      <c r="B2319" s="208"/>
      <c r="C2319" s="209"/>
      <c r="D2319" s="210"/>
      <c r="E2319" s="46">
        <v>906</v>
      </c>
      <c r="F2319" s="46" t="s">
        <v>186</v>
      </c>
      <c r="G2319" s="58">
        <v>1400007040</v>
      </c>
      <c r="H2319" s="47">
        <v>244</v>
      </c>
      <c r="I2319" s="47"/>
      <c r="J2319" s="48"/>
      <c r="K2319" s="48"/>
      <c r="L2319" s="47">
        <v>226</v>
      </c>
      <c r="M2319" s="91" t="s">
        <v>131</v>
      </c>
      <c r="N2319" s="48">
        <f t="shared" si="236"/>
        <v>0</v>
      </c>
      <c r="O2319" s="45"/>
      <c r="P2319" s="84"/>
    </row>
    <row r="2320" spans="1:17" s="92" customFormat="1" hidden="1" x14ac:dyDescent="0.3">
      <c r="A2320" s="90" t="s">
        <v>124</v>
      </c>
      <c r="B2320" s="208"/>
      <c r="C2320" s="209"/>
      <c r="D2320" s="210"/>
      <c r="E2320" s="46">
        <v>906</v>
      </c>
      <c r="F2320" s="46" t="s">
        <v>186</v>
      </c>
      <c r="G2320" s="58">
        <v>1400007040</v>
      </c>
      <c r="H2320" s="47">
        <v>244</v>
      </c>
      <c r="I2320" s="47"/>
      <c r="J2320" s="48"/>
      <c r="K2320" s="48"/>
      <c r="L2320" s="47">
        <v>227</v>
      </c>
      <c r="M2320" s="91" t="s">
        <v>131</v>
      </c>
      <c r="N2320" s="48">
        <f t="shared" si="236"/>
        <v>0</v>
      </c>
      <c r="O2320" s="45"/>
      <c r="P2320" s="84"/>
    </row>
    <row r="2321" spans="1:17" s="92" customFormat="1" hidden="1" x14ac:dyDescent="0.3">
      <c r="A2321" s="90" t="s">
        <v>124</v>
      </c>
      <c r="B2321" s="208"/>
      <c r="C2321" s="209"/>
      <c r="D2321" s="210"/>
      <c r="E2321" s="46">
        <v>906</v>
      </c>
      <c r="F2321" s="46" t="s">
        <v>186</v>
      </c>
      <c r="G2321" s="58">
        <v>1400007040</v>
      </c>
      <c r="H2321" s="47">
        <v>244</v>
      </c>
      <c r="I2321" s="47"/>
      <c r="J2321" s="48"/>
      <c r="K2321" s="48"/>
      <c r="L2321" s="47">
        <v>310</v>
      </c>
      <c r="M2321" s="91" t="s">
        <v>136</v>
      </c>
      <c r="N2321" s="48">
        <f t="shared" si="236"/>
        <v>0</v>
      </c>
      <c r="O2321" s="45"/>
      <c r="P2321" s="84"/>
    </row>
    <row r="2322" spans="1:17" s="92" customFormat="1" hidden="1" x14ac:dyDescent="0.3">
      <c r="A2322" s="90" t="s">
        <v>124</v>
      </c>
      <c r="B2322" s="208"/>
      <c r="C2322" s="209"/>
      <c r="D2322" s="210"/>
      <c r="E2322" s="46">
        <v>906</v>
      </c>
      <c r="F2322" s="46" t="s">
        <v>186</v>
      </c>
      <c r="G2322" s="58">
        <v>1400007040</v>
      </c>
      <c r="H2322" s="47">
        <v>244</v>
      </c>
      <c r="I2322" s="47"/>
      <c r="J2322" s="48"/>
      <c r="K2322" s="48"/>
      <c r="L2322" s="47">
        <v>343</v>
      </c>
      <c r="M2322" s="91" t="s">
        <v>136</v>
      </c>
      <c r="N2322" s="48">
        <f t="shared" si="236"/>
        <v>0</v>
      </c>
      <c r="O2322" s="45"/>
      <c r="P2322" s="84"/>
    </row>
    <row r="2323" spans="1:17" s="92" customFormat="1" hidden="1" x14ac:dyDescent="0.3">
      <c r="A2323" s="90" t="s">
        <v>124</v>
      </c>
      <c r="B2323" s="208"/>
      <c r="C2323" s="209"/>
      <c r="D2323" s="210"/>
      <c r="E2323" s="46">
        <v>906</v>
      </c>
      <c r="F2323" s="46" t="s">
        <v>186</v>
      </c>
      <c r="G2323" s="58">
        <v>1400007040</v>
      </c>
      <c r="H2323" s="47">
        <v>244</v>
      </c>
      <c r="I2323" s="47"/>
      <c r="J2323" s="48"/>
      <c r="K2323" s="48"/>
      <c r="L2323" s="47">
        <v>344</v>
      </c>
      <c r="M2323" s="91" t="s">
        <v>136</v>
      </c>
      <c r="N2323" s="48">
        <f t="shared" si="236"/>
        <v>0</v>
      </c>
      <c r="O2323" s="45"/>
      <c r="P2323" s="84"/>
    </row>
    <row r="2324" spans="1:17" s="92" customFormat="1" hidden="1" x14ac:dyDescent="0.3">
      <c r="A2324" s="90" t="s">
        <v>124</v>
      </c>
      <c r="B2324" s="208"/>
      <c r="C2324" s="209"/>
      <c r="D2324" s="210"/>
      <c r="E2324" s="46">
        <v>906</v>
      </c>
      <c r="F2324" s="46" t="s">
        <v>186</v>
      </c>
      <c r="G2324" s="58">
        <v>1400007040</v>
      </c>
      <c r="H2324" s="47">
        <v>244</v>
      </c>
      <c r="I2324" s="47"/>
      <c r="J2324" s="48"/>
      <c r="K2324" s="48"/>
      <c r="L2324" s="47">
        <v>346</v>
      </c>
      <c r="M2324" s="91" t="s">
        <v>136</v>
      </c>
      <c r="N2324" s="48">
        <f t="shared" si="236"/>
        <v>0</v>
      </c>
      <c r="O2324" s="45"/>
      <c r="P2324" s="84"/>
    </row>
    <row r="2325" spans="1:17" s="92" customFormat="1" hidden="1" x14ac:dyDescent="0.3">
      <c r="A2325" s="90" t="s">
        <v>124</v>
      </c>
      <c r="B2325" s="208"/>
      <c r="C2325" s="209"/>
      <c r="D2325" s="210"/>
      <c r="E2325" s="46">
        <v>906</v>
      </c>
      <c r="F2325" s="46" t="s">
        <v>186</v>
      </c>
      <c r="G2325" s="58">
        <v>1400007040</v>
      </c>
      <c r="H2325" s="47">
        <v>851</v>
      </c>
      <c r="I2325" s="47"/>
      <c r="J2325" s="48">
        <f t="shared" si="237"/>
        <v>0</v>
      </c>
      <c r="K2325" s="48"/>
      <c r="L2325" s="47">
        <v>291</v>
      </c>
      <c r="M2325" s="91" t="s">
        <v>138</v>
      </c>
      <c r="N2325" s="48">
        <f t="shared" si="236"/>
        <v>0</v>
      </c>
      <c r="O2325" s="45"/>
      <c r="P2325" s="84"/>
    </row>
    <row r="2326" spans="1:17" s="92" customFormat="1" hidden="1" x14ac:dyDescent="0.3">
      <c r="A2326" s="90" t="s">
        <v>124</v>
      </c>
      <c r="B2326" s="208"/>
      <c r="C2326" s="209"/>
      <c r="D2326" s="210"/>
      <c r="E2326" s="46">
        <v>906</v>
      </c>
      <c r="F2326" s="46" t="s">
        <v>186</v>
      </c>
      <c r="G2326" s="58">
        <v>1400007040</v>
      </c>
      <c r="H2326" s="47">
        <v>852</v>
      </c>
      <c r="I2326" s="47"/>
      <c r="J2326" s="48">
        <f t="shared" si="237"/>
        <v>0</v>
      </c>
      <c r="K2326" s="48"/>
      <c r="L2326" s="47">
        <v>291</v>
      </c>
      <c r="M2326" s="91" t="s">
        <v>138</v>
      </c>
      <c r="N2326" s="48">
        <v>0</v>
      </c>
      <c r="O2326" s="45"/>
      <c r="P2326" s="84"/>
    </row>
    <row r="2327" spans="1:17" s="92" customFormat="1" hidden="1" x14ac:dyDescent="0.3">
      <c r="A2327" s="90" t="s">
        <v>124</v>
      </c>
      <c r="B2327" s="208"/>
      <c r="C2327" s="209"/>
      <c r="D2327" s="210"/>
      <c r="E2327" s="46">
        <v>906</v>
      </c>
      <c r="F2327" s="46" t="s">
        <v>174</v>
      </c>
      <c r="G2327" s="58">
        <v>1400005000</v>
      </c>
      <c r="H2327" s="47">
        <v>112</v>
      </c>
      <c r="I2327" s="47"/>
      <c r="J2327" s="48">
        <f t="shared" si="237"/>
        <v>0</v>
      </c>
      <c r="K2327" s="48"/>
      <c r="L2327" s="47">
        <v>212</v>
      </c>
      <c r="M2327" s="91" t="s">
        <v>175</v>
      </c>
      <c r="N2327" s="48">
        <f>SUMIFS($N$2294:$N$2312,$L$2294:$L$2312,L2327,$M$2294:$M$2312,M2327)</f>
        <v>0</v>
      </c>
      <c r="O2327" s="45"/>
      <c r="P2327" s="84"/>
    </row>
    <row r="2328" spans="1:17" s="92" customFormat="1" hidden="1" x14ac:dyDescent="0.3">
      <c r="A2328" s="90" t="s">
        <v>124</v>
      </c>
      <c r="B2328" s="211"/>
      <c r="C2328" s="212"/>
      <c r="D2328" s="213"/>
      <c r="E2328" s="46">
        <v>906</v>
      </c>
      <c r="F2328" s="46" t="s">
        <v>174</v>
      </c>
      <c r="G2328" s="58">
        <v>1400005000</v>
      </c>
      <c r="H2328" s="47">
        <v>244</v>
      </c>
      <c r="I2328" s="47"/>
      <c r="J2328" s="48">
        <f t="shared" si="237"/>
        <v>0</v>
      </c>
      <c r="K2328" s="48"/>
      <c r="L2328" s="47">
        <v>226</v>
      </c>
      <c r="M2328" s="91" t="s">
        <v>175</v>
      </c>
      <c r="N2328" s="48">
        <f>SUMIFS($N$2294:$N$2312,$L$2294:$L$2312,L2328,$M$2294:$M$2312,M2328)</f>
        <v>0</v>
      </c>
      <c r="O2328" s="45"/>
      <c r="P2328" s="84"/>
    </row>
    <row r="2329" spans="1:17" s="93" customFormat="1" hidden="1" x14ac:dyDescent="0.3">
      <c r="A2329" s="90" t="s">
        <v>140</v>
      </c>
      <c r="B2329" s="199" t="s">
        <v>139</v>
      </c>
      <c r="C2329" s="200"/>
      <c r="D2329" s="201"/>
      <c r="E2329" s="59">
        <v>906</v>
      </c>
      <c r="F2329" s="59" t="s">
        <v>186</v>
      </c>
      <c r="G2329" s="60">
        <v>1400007040</v>
      </c>
      <c r="H2329" s="59"/>
      <c r="I2329" s="59"/>
      <c r="J2329" s="94">
        <f>SUM(J2313:J2328)</f>
        <v>0</v>
      </c>
      <c r="K2329" s="94">
        <f>SUM(K2294:K2328)</f>
        <v>0</v>
      </c>
      <c r="L2329" s="59"/>
      <c r="M2329" s="95"/>
      <c r="N2329" s="94">
        <f>SUM(N2313:N2328)</f>
        <v>0</v>
      </c>
      <c r="O2329" s="61"/>
      <c r="P2329" s="84"/>
      <c r="Q2329" s="92"/>
    </row>
    <row r="2330" spans="1:17" ht="18.75" hidden="1" customHeight="1" x14ac:dyDescent="0.3">
      <c r="A2330" s="82">
        <v>51020467</v>
      </c>
      <c r="B2330" s="190" t="s">
        <v>539</v>
      </c>
      <c r="C2330" s="190" t="s">
        <v>464</v>
      </c>
      <c r="D2330" s="190" t="s">
        <v>177</v>
      </c>
      <c r="E2330" s="81" t="s">
        <v>140</v>
      </c>
      <c r="F2330" s="81" t="s">
        <v>140</v>
      </c>
      <c r="G2330" s="81" t="s">
        <v>140</v>
      </c>
      <c r="H2330" s="81" t="s">
        <v>140</v>
      </c>
      <c r="I2330" s="81" t="s">
        <v>140</v>
      </c>
      <c r="J2330" s="81" t="s">
        <v>140</v>
      </c>
      <c r="K2330" s="80">
        <f>SUM(J2331:J2345)</f>
        <v>0</v>
      </c>
      <c r="L2330" s="56"/>
      <c r="M2330" s="89"/>
      <c r="N2330" s="57"/>
      <c r="O2330" s="43"/>
      <c r="P2330" s="85"/>
    </row>
    <row r="2331" spans="1:17" ht="18.75" hidden="1" customHeight="1" x14ac:dyDescent="0.3">
      <c r="A2331" s="82">
        <v>51020467</v>
      </c>
      <c r="B2331" s="191"/>
      <c r="C2331" s="191"/>
      <c r="D2331" s="191"/>
      <c r="E2331" s="44">
        <v>906</v>
      </c>
      <c r="F2331" s="44" t="s">
        <v>186</v>
      </c>
      <c r="G2331" s="44">
        <v>1400007070</v>
      </c>
      <c r="H2331" s="56" t="s">
        <v>168</v>
      </c>
      <c r="I2331" s="56"/>
      <c r="J2331" s="57">
        <f>SUMIFS(техфайл!$H$7:$H$4325,техфайл!$D$7:$D$4325,F2331,техфайл!$E$7:$E$4325,G2331,техфайл!$F$7:$F$4325,H2331,техфайл!$A$7:$A$4325,A2331)</f>
        <v>0</v>
      </c>
      <c r="K2331" s="57"/>
      <c r="L2331" s="56">
        <v>211</v>
      </c>
      <c r="M2331" s="89" t="s">
        <v>172</v>
      </c>
      <c r="N2331" s="57">
        <f>SUMIFS(техфайл!$H$7:$H$4325,техфайл!$D$7:$D$4325,F2331,техфайл!$E$7:$E$4325,G2331,техфайл!$F$7:$F$4325,H2331,техфайл!$G$7:$G$4325,L2331,техфайл!$A$7:$A$4325,A2331,техфайл!$K$7:$K$4325,M2331)+SUMIFS(техфайл!$H$7:$H$4325,техфайл!$D$7:$D$4325,F2331,техфайл!$E$7:$E$4325,G2331,техфайл!$F$7:$F$4325,H2331,техфайл!$G$7:$G$4325,266,техфайл!$A$7:$A$4325,A2331,техфайл!$K$7:$K$4325,M2331)</f>
        <v>0</v>
      </c>
      <c r="O2331" s="43"/>
      <c r="P2331" s="56" t="str">
        <f t="shared" ref="P2331:P2345" si="238">E2331&amp;F2331&amp;SUBSTITUTE(G2331," ","")&amp;H2331</f>
        <v>90607091400007070111</v>
      </c>
    </row>
    <row r="2332" spans="1:17" hidden="1" x14ac:dyDescent="0.3">
      <c r="A2332" s="82">
        <v>51020467</v>
      </c>
      <c r="B2332" s="191"/>
      <c r="C2332" s="191"/>
      <c r="D2332" s="191"/>
      <c r="E2332" s="44">
        <v>906</v>
      </c>
      <c r="F2332" s="44" t="s">
        <v>186</v>
      </c>
      <c r="G2332" s="44">
        <v>1400007070</v>
      </c>
      <c r="H2332" s="56" t="s">
        <v>170</v>
      </c>
      <c r="I2332" s="56"/>
      <c r="J2332" s="57">
        <f>SUMIFS(техфайл!$H$7:$H$4325,техфайл!$D$7:$D$4325,F2332,техфайл!$E$7:$E$4325,G2332,техфайл!$F$7:$F$4325,H2332,техфайл!$A$7:$A$4325,A2332)</f>
        <v>0</v>
      </c>
      <c r="K2332" s="57"/>
      <c r="L2332" s="56">
        <v>213</v>
      </c>
      <c r="M2332" s="89" t="s">
        <v>173</v>
      </c>
      <c r="N2332" s="57">
        <f>SUMIFS(техфайл!$H$7:$H$4325,техфайл!$D$7:$D$4325,F2332,техфайл!$E$7:$E$4325,G2332,техфайл!$F$7:$F$4325,H2332,техфайл!$G$7:$G$4325,L2332,техфайл!$A$7:$A$4325,A2332,техфайл!$K$7:$K$4325,M2332)</f>
        <v>0</v>
      </c>
      <c r="O2332" s="43"/>
      <c r="P2332" s="56" t="str">
        <f t="shared" si="238"/>
        <v>90607091400007070119</v>
      </c>
    </row>
    <row r="2333" spans="1:17" hidden="1" x14ac:dyDescent="0.3">
      <c r="A2333" s="82">
        <v>51020467</v>
      </c>
      <c r="B2333" s="191"/>
      <c r="C2333" s="191"/>
      <c r="D2333" s="191"/>
      <c r="E2333" s="44">
        <v>906</v>
      </c>
      <c r="F2333" s="44" t="s">
        <v>186</v>
      </c>
      <c r="G2333" s="44">
        <v>1400007070</v>
      </c>
      <c r="H2333" s="56">
        <v>244</v>
      </c>
      <c r="I2333" s="56"/>
      <c r="J2333" s="57">
        <f>SUMIFS(техфайл!$H$7:$H$4325,техфайл!$D$7:$D$4325,F2333,техфайл!$E$7:$E$4325,G2333,техфайл!$F$7:$F$4325,H2333,техфайл!$A$7:$A$4325,A2333)</f>
        <v>0</v>
      </c>
      <c r="K2333" s="57"/>
      <c r="L2333" s="56">
        <v>221</v>
      </c>
      <c r="M2333" s="89" t="s">
        <v>131</v>
      </c>
      <c r="N2333" s="57">
        <f>SUMIFS(техфайл!$H$7:$H$4325,техфайл!$D$7:$D$4325,F2333,техфайл!$E$7:$E$4325,G2333,техфайл!$F$7:$F$4325,H2333,техфайл!$G$7:$G$4325,L2333,техфайл!$A$7:$A$4325,A2333,техфайл!$K$7:$K$4325,M2333)</f>
        <v>0</v>
      </c>
      <c r="O2333" s="43"/>
      <c r="P2333" s="56" t="str">
        <f t="shared" si="238"/>
        <v>90607091400007070244</v>
      </c>
    </row>
    <row r="2334" spans="1:17" hidden="1" x14ac:dyDescent="0.3">
      <c r="A2334" s="82">
        <v>51020467</v>
      </c>
      <c r="B2334" s="191"/>
      <c r="C2334" s="191"/>
      <c r="D2334" s="191"/>
      <c r="E2334" s="44">
        <v>906</v>
      </c>
      <c r="F2334" s="44" t="s">
        <v>186</v>
      </c>
      <c r="G2334" s="44">
        <v>1400007070</v>
      </c>
      <c r="H2334" s="56">
        <v>247</v>
      </c>
      <c r="I2334" s="56"/>
      <c r="J2334" s="57"/>
      <c r="K2334" s="57"/>
      <c r="L2334" s="56">
        <v>223</v>
      </c>
      <c r="M2334" s="89" t="s">
        <v>132</v>
      </c>
      <c r="N2334" s="57">
        <f>SUMIFS(техфайл!$H$7:$H$4325,техфайл!$D$7:$D$4325,F2334,техфайл!$E$7:$E$4325,G2334,техфайл!$F$7:$F$4325,H2334,техфайл!$G$7:$G$4325,L2334,техфайл!$A$7:$A$4325,A2334,техфайл!$K$7:$K$4325,M2334)</f>
        <v>0</v>
      </c>
      <c r="O2334" s="43"/>
      <c r="P2334" s="56" t="str">
        <f t="shared" si="238"/>
        <v>90607091400007070247</v>
      </c>
    </row>
    <row r="2335" spans="1:17" hidden="1" x14ac:dyDescent="0.3">
      <c r="A2335" s="82">
        <v>51020467</v>
      </c>
      <c r="B2335" s="191"/>
      <c r="C2335" s="191"/>
      <c r="D2335" s="191"/>
      <c r="E2335" s="44">
        <v>906</v>
      </c>
      <c r="F2335" s="44" t="s">
        <v>186</v>
      </c>
      <c r="G2335" s="44">
        <v>1400007070</v>
      </c>
      <c r="H2335" s="56">
        <v>244</v>
      </c>
      <c r="I2335" s="56"/>
      <c r="J2335" s="57"/>
      <c r="K2335" s="57"/>
      <c r="L2335" s="56">
        <v>224</v>
      </c>
      <c r="M2335" s="89" t="s">
        <v>133</v>
      </c>
      <c r="N2335" s="57">
        <f>SUMIFS(техфайл!$H$7:$H$4325,техфайл!$D$7:$D$4325,F2335,техфайл!$E$7:$E$4325,G2335,техфайл!$F$7:$F$4325,H2335,техфайл!$G$7:$G$4325,L2335,техфайл!$A$7:$A$4325,A2335,техфайл!$K$7:$K$4325,M2335)</f>
        <v>0</v>
      </c>
      <c r="O2335" s="43"/>
      <c r="P2335" s="56" t="str">
        <f t="shared" si="238"/>
        <v>90607091400007070244</v>
      </c>
    </row>
    <row r="2336" spans="1:17" hidden="1" x14ac:dyDescent="0.3">
      <c r="A2336" s="82">
        <v>51020467</v>
      </c>
      <c r="B2336" s="191"/>
      <c r="C2336" s="191"/>
      <c r="D2336" s="191"/>
      <c r="E2336" s="44">
        <v>906</v>
      </c>
      <c r="F2336" s="44" t="s">
        <v>186</v>
      </c>
      <c r="G2336" s="44">
        <v>1400007070</v>
      </c>
      <c r="H2336" s="56">
        <v>244</v>
      </c>
      <c r="I2336" s="56"/>
      <c r="J2336" s="57"/>
      <c r="K2336" s="57"/>
      <c r="L2336" s="56">
        <v>224</v>
      </c>
      <c r="M2336" s="89" t="s">
        <v>134</v>
      </c>
      <c r="N2336" s="57">
        <f>SUMIFS(техфайл!$H$7:$H$4325,техфайл!$D$7:$D$4325,F2336,техфайл!$E$7:$E$4325,G2336,техфайл!$F$7:$F$4325,H2336,техфайл!$G$7:$G$4325,L2336,техфайл!$A$7:$A$4325,A2336,техфайл!$K$7:$K$4325,M2336)</f>
        <v>0</v>
      </c>
      <c r="O2336" s="43"/>
      <c r="P2336" s="56" t="str">
        <f t="shared" si="238"/>
        <v>90607091400007070244</v>
      </c>
    </row>
    <row r="2337" spans="1:17" hidden="1" x14ac:dyDescent="0.3">
      <c r="A2337" s="82">
        <v>51020467</v>
      </c>
      <c r="B2337" s="191"/>
      <c r="C2337" s="191"/>
      <c r="D2337" s="191"/>
      <c r="E2337" s="44">
        <v>906</v>
      </c>
      <c r="F2337" s="44" t="s">
        <v>186</v>
      </c>
      <c r="G2337" s="44">
        <v>1400007070</v>
      </c>
      <c r="H2337" s="56">
        <v>247</v>
      </c>
      <c r="I2337" s="56"/>
      <c r="J2337" s="57"/>
      <c r="K2337" s="57"/>
      <c r="L2337" s="56">
        <v>223</v>
      </c>
      <c r="M2337" s="89" t="s">
        <v>135</v>
      </c>
      <c r="N2337" s="57">
        <f>SUMIFS(техфайл!$H$7:$H$4325,техфайл!$D$7:$D$4325,F2337,техфайл!$E$7:$E$4325,G2337,техфайл!$F$7:$F$4325,H2337,техфайл!$G$7:$G$4325,L2337,техфайл!$A$7:$A$4325,A2337,техфайл!$K$7:$K$4325,M2337)</f>
        <v>0</v>
      </c>
      <c r="O2337" s="43"/>
      <c r="P2337" s="56" t="str">
        <f t="shared" si="238"/>
        <v>90607091400007070247</v>
      </c>
    </row>
    <row r="2338" spans="1:17" hidden="1" x14ac:dyDescent="0.3">
      <c r="A2338" s="82">
        <v>51020467</v>
      </c>
      <c r="B2338" s="191"/>
      <c r="C2338" s="191"/>
      <c r="D2338" s="191"/>
      <c r="E2338" s="44">
        <v>906</v>
      </c>
      <c r="F2338" s="44" t="s">
        <v>186</v>
      </c>
      <c r="G2338" s="44">
        <v>1400007070</v>
      </c>
      <c r="H2338" s="56">
        <v>244</v>
      </c>
      <c r="I2338" s="56"/>
      <c r="J2338" s="57"/>
      <c r="K2338" s="57"/>
      <c r="L2338" s="56">
        <v>225</v>
      </c>
      <c r="M2338" s="89" t="s">
        <v>131</v>
      </c>
      <c r="N2338" s="57">
        <f>SUMIFS(техфайл!$H$7:$H$4325,техфайл!$D$7:$D$4325,F2338,техфайл!$E$7:$E$4325,G2338,техфайл!$F$7:$F$4325,H2338,техфайл!$G$7:$G$4325,L2338,техфайл!$A$7:$A$4325,A2338,техфайл!$K$7:$K$4325,M2338)</f>
        <v>0</v>
      </c>
      <c r="O2338" s="43"/>
      <c r="P2338" s="56" t="str">
        <f t="shared" si="238"/>
        <v>90607091400007070244</v>
      </c>
    </row>
    <row r="2339" spans="1:17" hidden="1" x14ac:dyDescent="0.3">
      <c r="A2339" s="82">
        <v>51020467</v>
      </c>
      <c r="B2339" s="191"/>
      <c r="C2339" s="191"/>
      <c r="D2339" s="191"/>
      <c r="E2339" s="44">
        <v>906</v>
      </c>
      <c r="F2339" s="44" t="s">
        <v>186</v>
      </c>
      <c r="G2339" s="44">
        <v>1400007070</v>
      </c>
      <c r="H2339" s="56">
        <v>244</v>
      </c>
      <c r="I2339" s="56"/>
      <c r="J2339" s="57"/>
      <c r="K2339" s="57"/>
      <c r="L2339" s="56">
        <v>226</v>
      </c>
      <c r="M2339" s="89" t="s">
        <v>131</v>
      </c>
      <c r="N2339" s="57">
        <f>SUMIFS(техфайл!$H$7:$H$4325,техфайл!$D$7:$D$4325,F2339,техфайл!$E$7:$E$4325,G2339,техфайл!$F$7:$F$4325,H2339,техфайл!$G$7:$G$4325,L2339,техфайл!$A$7:$A$4325,A2339,техфайл!$K$7:$K$4325,M2339)</f>
        <v>0</v>
      </c>
      <c r="O2339" s="43"/>
      <c r="P2339" s="56" t="str">
        <f t="shared" si="238"/>
        <v>90607091400007070244</v>
      </c>
    </row>
    <row r="2340" spans="1:17" hidden="1" x14ac:dyDescent="0.3">
      <c r="A2340" s="82">
        <v>51020467</v>
      </c>
      <c r="B2340" s="191"/>
      <c r="C2340" s="191"/>
      <c r="D2340" s="191"/>
      <c r="E2340" s="44">
        <v>906</v>
      </c>
      <c r="F2340" s="44" t="s">
        <v>186</v>
      </c>
      <c r="G2340" s="44">
        <v>1400007070</v>
      </c>
      <c r="H2340" s="56">
        <v>244</v>
      </c>
      <c r="I2340" s="56"/>
      <c r="J2340" s="57"/>
      <c r="K2340" s="57"/>
      <c r="L2340" s="56">
        <v>310</v>
      </c>
      <c r="M2340" s="89" t="s">
        <v>136</v>
      </c>
      <c r="N2340" s="57">
        <f>SUMIFS(техфайл!$H$7:$H$4325,техфайл!$D$7:$D$4325,F2340,техфайл!$E$7:$E$4325,G2340,техфайл!$F$7:$F$4325,H2340,техфайл!$G$7:$G$4325,L2340,техфайл!$A$7:$A$4325,A2340,техфайл!$K$7:$K$4325,M2340)</f>
        <v>0</v>
      </c>
      <c r="O2340" s="43"/>
      <c r="P2340" s="56" t="str">
        <f t="shared" si="238"/>
        <v>90607091400007070244</v>
      </c>
    </row>
    <row r="2341" spans="1:17" hidden="1" x14ac:dyDescent="0.3">
      <c r="A2341" s="82">
        <v>51020467</v>
      </c>
      <c r="B2341" s="191"/>
      <c r="C2341" s="191"/>
      <c r="D2341" s="191"/>
      <c r="E2341" s="44">
        <v>906</v>
      </c>
      <c r="F2341" s="44" t="s">
        <v>186</v>
      </c>
      <c r="G2341" s="44">
        <v>1400007070</v>
      </c>
      <c r="H2341" s="56">
        <v>244</v>
      </c>
      <c r="I2341" s="56"/>
      <c r="J2341" s="57"/>
      <c r="K2341" s="57"/>
      <c r="L2341" s="56">
        <v>344</v>
      </c>
      <c r="M2341" s="89" t="s">
        <v>136</v>
      </c>
      <c r="N2341" s="57">
        <f>SUMIFS(техфайл!$H$7:$H$4325,техфайл!$D$7:$D$4325,F2341,техфайл!$E$7:$E$4325,G2341,техфайл!$F$7:$F$4325,H2341,техфайл!$G$7:$G$4325,L2341,техфайл!$A$7:$A$4325,A2341,техфайл!$K$7:$K$4325,M2341)</f>
        <v>0</v>
      </c>
      <c r="O2341" s="43"/>
      <c r="P2341" s="56" t="str">
        <f t="shared" si="238"/>
        <v>90607091400007070244</v>
      </c>
    </row>
    <row r="2342" spans="1:17" hidden="1" x14ac:dyDescent="0.3">
      <c r="A2342" s="82">
        <v>51020467</v>
      </c>
      <c r="B2342" s="191"/>
      <c r="C2342" s="191"/>
      <c r="D2342" s="191"/>
      <c r="E2342" s="44">
        <v>906</v>
      </c>
      <c r="F2342" s="44" t="s">
        <v>186</v>
      </c>
      <c r="G2342" s="44">
        <v>1400007070</v>
      </c>
      <c r="H2342" s="56">
        <v>244</v>
      </c>
      <c r="I2342" s="56"/>
      <c r="J2342" s="57"/>
      <c r="K2342" s="57"/>
      <c r="L2342" s="56">
        <v>346</v>
      </c>
      <c r="M2342" s="89" t="s">
        <v>136</v>
      </c>
      <c r="N2342" s="57">
        <f>SUMIFS(техфайл!$H$7:$H$4325,техфайл!$D$7:$D$4325,F2342,техфайл!$E$7:$E$4325,G2342,техфайл!$F$7:$F$4325,H2342,техфайл!$G$7:$G$4325,L2342,техфайл!$A$7:$A$4325,A2342,техфайл!$K$7:$K$4325,M2342)</f>
        <v>0</v>
      </c>
      <c r="O2342" s="43"/>
      <c r="P2342" s="56" t="str">
        <f t="shared" si="238"/>
        <v>90607091400007070244</v>
      </c>
    </row>
    <row r="2343" spans="1:17" hidden="1" x14ac:dyDescent="0.3">
      <c r="A2343" s="82">
        <v>51020467</v>
      </c>
      <c r="B2343" s="191"/>
      <c r="C2343" s="191"/>
      <c r="D2343" s="191"/>
      <c r="E2343" s="44">
        <v>906</v>
      </c>
      <c r="F2343" s="44" t="s">
        <v>186</v>
      </c>
      <c r="G2343" s="44">
        <v>1400007070</v>
      </c>
      <c r="H2343" s="56">
        <v>851</v>
      </c>
      <c r="I2343" s="56"/>
      <c r="J2343" s="57">
        <f>SUMIFS(техфайл!$H$7:$H$4325,техфайл!$D$7:$D$4325,F2343,техфайл!$E$7:$E$4325,G2343,техфайл!$F$7:$F$4325,H2343,техфайл!$A$7:$A$4325,A2343)</f>
        <v>0</v>
      </c>
      <c r="K2343" s="57"/>
      <c r="L2343" s="56">
        <v>291</v>
      </c>
      <c r="M2343" s="89" t="s">
        <v>138</v>
      </c>
      <c r="N2343" s="57">
        <f>SUMIFS(техфайл!$H$7:$H$4325,техфайл!$D$7:$D$4325,F2343,техфайл!$E$7:$E$4325,G2343,техфайл!$F$7:$F$4325,H2343,техфайл!$G$7:$G$4325,L2343,техфайл!$A$7:$A$4325,A2343,техфайл!$K$7:$K$4325,M2343)</f>
        <v>0</v>
      </c>
      <c r="O2343" s="43"/>
      <c r="P2343" s="56" t="str">
        <f t="shared" si="238"/>
        <v>90607091400007070851</v>
      </c>
    </row>
    <row r="2344" spans="1:17" hidden="1" x14ac:dyDescent="0.3">
      <c r="A2344" s="82">
        <v>51020467</v>
      </c>
      <c r="B2344" s="191"/>
      <c r="C2344" s="191"/>
      <c r="D2344" s="191"/>
      <c r="E2344" s="44">
        <v>906</v>
      </c>
      <c r="F2344" s="44" t="s">
        <v>174</v>
      </c>
      <c r="G2344" s="62">
        <v>1400005000</v>
      </c>
      <c r="H2344" s="56">
        <v>112</v>
      </c>
      <c r="I2344" s="56"/>
      <c r="J2344" s="57">
        <f>SUMIFS(техфайл!$H$7:$H$4325,техфайл!$D$7:$D$4325,F2344,техфайл!$E$7:$E$4325,G2344,техфайл!$F$7:$F$4325,H2344,техфайл!$A$7:$A$4325,A2344)</f>
        <v>0</v>
      </c>
      <c r="K2344" s="57"/>
      <c r="L2344" s="56">
        <v>212</v>
      </c>
      <c r="M2344" s="89" t="s">
        <v>175</v>
      </c>
      <c r="N2344" s="57">
        <f>SUMIFS(техфайл!$H$7:$H$4325,техфайл!$D$7:$D$4325,F2344,техфайл!$E$7:$E$4325,G2344,техфайл!$F$7:$F$4325,H2344,техфайл!$G$7:$G$4325,L2344,техфайл!$A$7:$A$4325,A2344,техфайл!$K$7:$K$4325,M2344)</f>
        <v>0</v>
      </c>
      <c r="O2344" s="43"/>
      <c r="P2344" s="56" t="str">
        <f t="shared" si="238"/>
        <v>90607051400005000112</v>
      </c>
    </row>
    <row r="2345" spans="1:17" hidden="1" x14ac:dyDescent="0.3">
      <c r="A2345" s="82">
        <v>51020467</v>
      </c>
      <c r="B2345" s="192"/>
      <c r="C2345" s="192"/>
      <c r="D2345" s="192"/>
      <c r="E2345" s="44">
        <v>906</v>
      </c>
      <c r="F2345" s="44" t="s">
        <v>174</v>
      </c>
      <c r="G2345" s="62">
        <v>1400005000</v>
      </c>
      <c r="H2345" s="56">
        <v>244</v>
      </c>
      <c r="I2345" s="56"/>
      <c r="J2345" s="57">
        <f>SUMIFS(техфайл!$H$7:$H$4325,техфайл!$D$7:$D$4325,F2345,техфайл!$E$7:$E$4325,G2345,техфайл!$F$7:$F$4325,H2345,техфайл!$A$7:$A$4325,A2345)</f>
        <v>0</v>
      </c>
      <c r="K2345" s="57"/>
      <c r="L2345" s="56">
        <v>226</v>
      </c>
      <c r="M2345" s="89" t="s">
        <v>175</v>
      </c>
      <c r="N2345" s="57">
        <f>SUMIFS(техфайл!$H$7:$H$4325,техфайл!$D$7:$D$4325,F2345,техфайл!$E$7:$E$4325,G2345,техфайл!$F$7:$F$4325,H2345,техфайл!$G$7:$G$4325,L2345,техфайл!$A$7:$A$4325,A2345,техфайл!$K$7:$K$4325,M2345)</f>
        <v>0</v>
      </c>
      <c r="O2345" s="43"/>
      <c r="P2345" s="56" t="str">
        <f t="shared" si="238"/>
        <v>90607051400005000244</v>
      </c>
    </row>
    <row r="2346" spans="1:17" s="93" customFormat="1" hidden="1" x14ac:dyDescent="0.3">
      <c r="A2346" s="90" t="s">
        <v>124</v>
      </c>
      <c r="B2346" s="205" t="s">
        <v>123</v>
      </c>
      <c r="C2346" s="206"/>
      <c r="D2346" s="207"/>
      <c r="E2346" s="46">
        <v>906</v>
      </c>
      <c r="F2346" s="46" t="s">
        <v>186</v>
      </c>
      <c r="G2346" s="58">
        <v>1400007070</v>
      </c>
      <c r="H2346" s="47" t="s">
        <v>168</v>
      </c>
      <c r="I2346" s="47"/>
      <c r="J2346" s="48">
        <f>SUMIFS($J$2330:$J$2345,$F$2330:$F$2345,F2346,$G$2330:$G$2345,G2346,$H$2330:$H$2345,H2346)</f>
        <v>0</v>
      </c>
      <c r="K2346" s="48"/>
      <c r="L2346" s="47">
        <v>211</v>
      </c>
      <c r="M2346" s="91" t="s">
        <v>172</v>
      </c>
      <c r="N2346" s="48">
        <f t="shared" ref="N2346:N2357" si="239">SUMIFS($N$2330:$N$2345,$L$2330:$L$2345,L2346,$M$2330:$M$2345,M2346)</f>
        <v>0</v>
      </c>
      <c r="O2346" s="45"/>
      <c r="P2346" s="84"/>
      <c r="Q2346" s="92"/>
    </row>
    <row r="2347" spans="1:17" s="92" customFormat="1" hidden="1" x14ac:dyDescent="0.3">
      <c r="A2347" s="90" t="s">
        <v>124</v>
      </c>
      <c r="B2347" s="208"/>
      <c r="C2347" s="209"/>
      <c r="D2347" s="210"/>
      <c r="E2347" s="46">
        <v>906</v>
      </c>
      <c r="F2347" s="46" t="s">
        <v>186</v>
      </c>
      <c r="G2347" s="58">
        <v>1400007070</v>
      </c>
      <c r="H2347" s="47" t="s">
        <v>170</v>
      </c>
      <c r="I2347" s="47"/>
      <c r="J2347" s="48">
        <f t="shared" ref="J2347:J2357" si="240">SUMIFS($J$2330:$J$2345,$F$2330:$F$2345,F2347,$G$2330:$G$2345,G2347,$H$2330:$H$2345,H2347)</f>
        <v>0</v>
      </c>
      <c r="K2347" s="48"/>
      <c r="L2347" s="47">
        <v>213</v>
      </c>
      <c r="M2347" s="91" t="s">
        <v>173</v>
      </c>
      <c r="N2347" s="48">
        <f t="shared" si="239"/>
        <v>0</v>
      </c>
      <c r="O2347" s="45"/>
      <c r="P2347" s="84"/>
    </row>
    <row r="2348" spans="1:17" s="92" customFormat="1" hidden="1" x14ac:dyDescent="0.3">
      <c r="A2348" s="90" t="s">
        <v>124</v>
      </c>
      <c r="B2348" s="208"/>
      <c r="C2348" s="209"/>
      <c r="D2348" s="210"/>
      <c r="E2348" s="46">
        <v>906</v>
      </c>
      <c r="F2348" s="46" t="s">
        <v>186</v>
      </c>
      <c r="G2348" s="62" t="s">
        <v>684</v>
      </c>
      <c r="H2348" s="56">
        <v>612</v>
      </c>
      <c r="I2348" s="47"/>
      <c r="J2348" s="48">
        <f t="shared" si="240"/>
        <v>0</v>
      </c>
      <c r="K2348" s="48"/>
      <c r="L2348" s="47">
        <v>221</v>
      </c>
      <c r="M2348" s="91" t="s">
        <v>131</v>
      </c>
      <c r="N2348" s="48">
        <f t="shared" si="239"/>
        <v>0</v>
      </c>
      <c r="O2348" s="45"/>
      <c r="P2348" s="84"/>
    </row>
    <row r="2349" spans="1:17" s="92" customFormat="1" hidden="1" x14ac:dyDescent="0.3">
      <c r="A2349" s="90" t="s">
        <v>124</v>
      </c>
      <c r="B2349" s="208"/>
      <c r="C2349" s="209"/>
      <c r="D2349" s="210"/>
      <c r="E2349" s="46">
        <v>906</v>
      </c>
      <c r="F2349" s="46" t="s">
        <v>186</v>
      </c>
      <c r="G2349" s="58">
        <v>1400007070</v>
      </c>
      <c r="H2349" s="47">
        <v>247</v>
      </c>
      <c r="I2349" s="47"/>
      <c r="J2349" s="48">
        <f t="shared" si="240"/>
        <v>0</v>
      </c>
      <c r="K2349" s="48"/>
      <c r="L2349" s="47">
        <v>223</v>
      </c>
      <c r="M2349" s="91" t="s">
        <v>133</v>
      </c>
      <c r="N2349" s="48">
        <f t="shared" si="239"/>
        <v>0</v>
      </c>
      <c r="O2349" s="45"/>
      <c r="P2349" s="84"/>
    </row>
    <row r="2350" spans="1:17" s="92" customFormat="1" hidden="1" x14ac:dyDescent="0.3">
      <c r="A2350" s="90" t="s">
        <v>124</v>
      </c>
      <c r="B2350" s="208"/>
      <c r="C2350" s="209"/>
      <c r="D2350" s="210"/>
      <c r="E2350" s="46">
        <v>906</v>
      </c>
      <c r="F2350" s="46" t="s">
        <v>186</v>
      </c>
      <c r="G2350" s="58">
        <v>1400007070</v>
      </c>
      <c r="H2350" s="47">
        <v>247</v>
      </c>
      <c r="I2350" s="47"/>
      <c r="J2350" s="48"/>
      <c r="K2350" s="48"/>
      <c r="L2350" s="47">
        <v>223</v>
      </c>
      <c r="M2350" s="91" t="s">
        <v>134</v>
      </c>
      <c r="N2350" s="48">
        <f t="shared" si="239"/>
        <v>0</v>
      </c>
      <c r="O2350" s="45"/>
      <c r="P2350" s="84"/>
    </row>
    <row r="2351" spans="1:17" s="92" customFormat="1" hidden="1" x14ac:dyDescent="0.3">
      <c r="A2351" s="90" t="s">
        <v>124</v>
      </c>
      <c r="B2351" s="208"/>
      <c r="C2351" s="209"/>
      <c r="D2351" s="210"/>
      <c r="E2351" s="46">
        <v>906</v>
      </c>
      <c r="F2351" s="46" t="s">
        <v>186</v>
      </c>
      <c r="G2351" s="58">
        <v>1400007070</v>
      </c>
      <c r="H2351" s="47">
        <v>244</v>
      </c>
      <c r="I2351" s="47"/>
      <c r="J2351" s="48"/>
      <c r="K2351" s="48"/>
      <c r="L2351" s="47">
        <v>225</v>
      </c>
      <c r="M2351" s="91" t="s">
        <v>131</v>
      </c>
      <c r="N2351" s="48">
        <f t="shared" si="239"/>
        <v>0</v>
      </c>
      <c r="O2351" s="45"/>
      <c r="P2351" s="84"/>
    </row>
    <row r="2352" spans="1:17" s="92" customFormat="1" hidden="1" x14ac:dyDescent="0.3">
      <c r="A2352" s="90" t="s">
        <v>124</v>
      </c>
      <c r="B2352" s="208"/>
      <c r="C2352" s="209"/>
      <c r="D2352" s="210"/>
      <c r="E2352" s="46">
        <v>906</v>
      </c>
      <c r="F2352" s="46" t="s">
        <v>186</v>
      </c>
      <c r="G2352" s="58">
        <v>1400007070</v>
      </c>
      <c r="H2352" s="47">
        <v>244</v>
      </c>
      <c r="I2352" s="47"/>
      <c r="J2352" s="48"/>
      <c r="K2352" s="48"/>
      <c r="L2352" s="47">
        <v>226</v>
      </c>
      <c r="M2352" s="91" t="s">
        <v>131</v>
      </c>
      <c r="N2352" s="48">
        <f t="shared" si="239"/>
        <v>0</v>
      </c>
      <c r="O2352" s="45"/>
      <c r="P2352" s="84"/>
    </row>
    <row r="2353" spans="1:17" s="92" customFormat="1" hidden="1" x14ac:dyDescent="0.3">
      <c r="A2353" s="90" t="s">
        <v>124</v>
      </c>
      <c r="B2353" s="208"/>
      <c r="C2353" s="209"/>
      <c r="D2353" s="210"/>
      <c r="E2353" s="46">
        <v>906</v>
      </c>
      <c r="F2353" s="46" t="s">
        <v>186</v>
      </c>
      <c r="G2353" s="58">
        <v>1400007070</v>
      </c>
      <c r="H2353" s="47">
        <v>244</v>
      </c>
      <c r="I2353" s="47"/>
      <c r="J2353" s="48"/>
      <c r="K2353" s="48"/>
      <c r="L2353" s="47">
        <v>310</v>
      </c>
      <c r="M2353" s="91" t="s">
        <v>136</v>
      </c>
      <c r="N2353" s="48">
        <f t="shared" si="239"/>
        <v>0</v>
      </c>
      <c r="O2353" s="45"/>
      <c r="P2353" s="84"/>
    </row>
    <row r="2354" spans="1:17" s="92" customFormat="1" hidden="1" x14ac:dyDescent="0.3">
      <c r="A2354" s="90" t="s">
        <v>124</v>
      </c>
      <c r="B2354" s="208"/>
      <c r="C2354" s="209"/>
      <c r="D2354" s="210"/>
      <c r="E2354" s="46">
        <v>906</v>
      </c>
      <c r="F2354" s="46" t="s">
        <v>186</v>
      </c>
      <c r="G2354" s="58">
        <v>1400007070</v>
      </c>
      <c r="H2354" s="47">
        <v>244</v>
      </c>
      <c r="I2354" s="47"/>
      <c r="J2354" s="48"/>
      <c r="K2354" s="48"/>
      <c r="L2354" s="47">
        <v>344</v>
      </c>
      <c r="M2354" s="91" t="s">
        <v>136</v>
      </c>
      <c r="N2354" s="48">
        <f t="shared" si="239"/>
        <v>0</v>
      </c>
      <c r="O2354" s="45"/>
      <c r="P2354" s="84"/>
    </row>
    <row r="2355" spans="1:17" s="92" customFormat="1" hidden="1" x14ac:dyDescent="0.3">
      <c r="A2355" s="90" t="s">
        <v>124</v>
      </c>
      <c r="B2355" s="208"/>
      <c r="C2355" s="209"/>
      <c r="D2355" s="210"/>
      <c r="E2355" s="46">
        <v>906</v>
      </c>
      <c r="F2355" s="46" t="s">
        <v>186</v>
      </c>
      <c r="G2355" s="58">
        <v>1400007070</v>
      </c>
      <c r="H2355" s="47">
        <v>244</v>
      </c>
      <c r="I2355" s="47"/>
      <c r="J2355" s="48"/>
      <c r="K2355" s="48"/>
      <c r="L2355" s="47">
        <v>346</v>
      </c>
      <c r="M2355" s="91" t="s">
        <v>136</v>
      </c>
      <c r="N2355" s="48">
        <f t="shared" si="239"/>
        <v>0</v>
      </c>
      <c r="O2355" s="45"/>
      <c r="P2355" s="84"/>
    </row>
    <row r="2356" spans="1:17" s="92" customFormat="1" hidden="1" x14ac:dyDescent="0.3">
      <c r="A2356" s="90" t="s">
        <v>124</v>
      </c>
      <c r="B2356" s="208"/>
      <c r="C2356" s="209"/>
      <c r="D2356" s="210"/>
      <c r="E2356" s="46">
        <v>906</v>
      </c>
      <c r="F2356" s="46" t="s">
        <v>174</v>
      </c>
      <c r="G2356" s="58">
        <v>1400005000</v>
      </c>
      <c r="H2356" s="47">
        <v>112</v>
      </c>
      <c r="I2356" s="47"/>
      <c r="J2356" s="48">
        <f t="shared" si="240"/>
        <v>0</v>
      </c>
      <c r="K2356" s="48"/>
      <c r="L2356" s="47">
        <v>212</v>
      </c>
      <c r="M2356" s="91" t="s">
        <v>175</v>
      </c>
      <c r="N2356" s="48">
        <f t="shared" si="239"/>
        <v>0</v>
      </c>
      <c r="O2356" s="45"/>
      <c r="P2356" s="84"/>
    </row>
    <row r="2357" spans="1:17" s="92" customFormat="1" hidden="1" x14ac:dyDescent="0.3">
      <c r="A2357" s="90" t="s">
        <v>124</v>
      </c>
      <c r="B2357" s="211"/>
      <c r="C2357" s="212"/>
      <c r="D2357" s="213"/>
      <c r="E2357" s="46">
        <v>906</v>
      </c>
      <c r="F2357" s="46" t="s">
        <v>174</v>
      </c>
      <c r="G2357" s="58">
        <v>1400005000</v>
      </c>
      <c r="H2357" s="47">
        <v>244</v>
      </c>
      <c r="I2357" s="47"/>
      <c r="J2357" s="48">
        <f t="shared" si="240"/>
        <v>0</v>
      </c>
      <c r="K2357" s="48"/>
      <c r="L2357" s="47">
        <v>226</v>
      </c>
      <c r="M2357" s="91" t="s">
        <v>175</v>
      </c>
      <c r="N2357" s="48">
        <f t="shared" si="239"/>
        <v>0</v>
      </c>
      <c r="O2357" s="45"/>
      <c r="P2357" s="84"/>
    </row>
    <row r="2358" spans="1:17" s="93" customFormat="1" hidden="1" x14ac:dyDescent="0.3">
      <c r="A2358" s="90" t="s">
        <v>140</v>
      </c>
      <c r="B2358" s="199" t="s">
        <v>139</v>
      </c>
      <c r="C2358" s="200"/>
      <c r="D2358" s="201"/>
      <c r="E2358" s="59">
        <v>906</v>
      </c>
      <c r="F2358" s="59" t="s">
        <v>186</v>
      </c>
      <c r="G2358" s="60">
        <v>1400007070</v>
      </c>
      <c r="H2358" s="59"/>
      <c r="I2358" s="59"/>
      <c r="J2358" s="94">
        <f>SUM(J2346:J2357)</f>
        <v>0</v>
      </c>
      <c r="K2358" s="94">
        <f>SUM(K2330:K2357)</f>
        <v>0</v>
      </c>
      <c r="L2358" s="59"/>
      <c r="M2358" s="95"/>
      <c r="N2358" s="94">
        <f>SUM(N2346:N2357)</f>
        <v>0</v>
      </c>
      <c r="O2358" s="61"/>
      <c r="P2358" s="84"/>
      <c r="Q2358" s="92"/>
    </row>
    <row r="2359" spans="1:17" s="93" customFormat="1" x14ac:dyDescent="0.3">
      <c r="A2359" s="90" t="s">
        <v>140</v>
      </c>
      <c r="B2359" s="199" t="s">
        <v>139</v>
      </c>
      <c r="C2359" s="200"/>
      <c r="D2359" s="201"/>
      <c r="E2359" s="59">
        <v>906</v>
      </c>
      <c r="F2359" s="59" t="s">
        <v>146</v>
      </c>
      <c r="G2359" s="60">
        <v>1400000000</v>
      </c>
      <c r="H2359" s="59"/>
      <c r="I2359" s="59"/>
      <c r="J2359" s="94">
        <f>J861+J2032+J2077+J2220+J2264+J2293+J2329+J2358</f>
        <v>4023000</v>
      </c>
      <c r="K2359" s="94">
        <f>K861+K2032+K2077+K2220+K2264+K2293+K2329+K2358</f>
        <v>4023000</v>
      </c>
      <c r="L2359" s="59"/>
      <c r="M2359" s="95"/>
      <c r="N2359" s="94">
        <f>N861+N2032+N2077+N2220+N2264+N2293+N2329+N2358</f>
        <v>92380</v>
      </c>
      <c r="O2359" s="61"/>
      <c r="P2359" s="84"/>
      <c r="Q2359" s="92"/>
    </row>
    <row r="2360" spans="1:17" s="88" customFormat="1" hidden="1" x14ac:dyDescent="0.3">
      <c r="A2360" s="86"/>
      <c r="B2360" s="50"/>
      <c r="C2360" s="50"/>
      <c r="D2360" s="50"/>
      <c r="E2360" s="64"/>
      <c r="F2360" s="65"/>
      <c r="G2360" s="66"/>
      <c r="H2360" s="67"/>
      <c r="I2360" s="98"/>
      <c r="J2360" s="77"/>
      <c r="K2360" s="77"/>
      <c r="L2360" s="98"/>
      <c r="M2360" s="87"/>
      <c r="N2360" s="68"/>
      <c r="O2360" s="68"/>
      <c r="P2360" s="84"/>
    </row>
    <row r="2361" spans="1:17" s="88" customFormat="1" x14ac:dyDescent="0.3">
      <c r="A2361" s="86"/>
      <c r="B2361" s="100"/>
      <c r="C2361" s="100"/>
      <c r="D2361" s="100"/>
      <c r="E2361" s="101"/>
      <c r="F2361" s="99"/>
      <c r="G2361" s="102"/>
      <c r="H2361" s="103"/>
      <c r="I2361" s="77"/>
      <c r="J2361" s="77"/>
      <c r="K2361" s="101"/>
      <c r="L2361" s="103"/>
      <c r="M2361" s="87"/>
      <c r="N2361" s="101"/>
      <c r="O2361" s="101"/>
      <c r="P2361" s="84"/>
    </row>
    <row r="2362" spans="1:17" s="105" customFormat="1" hidden="1" x14ac:dyDescent="0.3">
      <c r="A2362" s="78" t="s">
        <v>141</v>
      </c>
      <c r="B2362" s="186" t="s">
        <v>540</v>
      </c>
      <c r="C2362" s="189" t="s">
        <v>344</v>
      </c>
      <c r="D2362" s="190" t="s">
        <v>467</v>
      </c>
      <c r="E2362" s="122">
        <v>906</v>
      </c>
      <c r="F2362" s="122" t="s">
        <v>186</v>
      </c>
      <c r="G2362" s="122">
        <v>3000004000</v>
      </c>
      <c r="H2362" s="17">
        <v>121</v>
      </c>
      <c r="I2362" s="17">
        <v>221</v>
      </c>
      <c r="J2362" s="130"/>
      <c r="K2362" s="141" t="s">
        <v>470</v>
      </c>
      <c r="L2362" s="98"/>
      <c r="M2362" s="87"/>
      <c r="N2362" s="109"/>
      <c r="P2362" s="56" t="str">
        <f t="shared" ref="P2362:P2367" si="241">E2362&amp;F2362&amp;SUBSTITUTE(G2362," ","")&amp;H2362</f>
        <v>90607093000004000121</v>
      </c>
      <c r="Q2362" s="106"/>
    </row>
    <row r="2363" spans="1:17" s="105" customFormat="1" hidden="1" x14ac:dyDescent="0.3">
      <c r="A2363" s="78" t="s">
        <v>141</v>
      </c>
      <c r="B2363" s="187"/>
      <c r="C2363" s="189"/>
      <c r="D2363" s="191"/>
      <c r="E2363" s="122">
        <v>906</v>
      </c>
      <c r="F2363" s="122" t="s">
        <v>186</v>
      </c>
      <c r="G2363" s="122">
        <v>3000004000</v>
      </c>
      <c r="H2363" s="17">
        <v>129</v>
      </c>
      <c r="I2363" s="17">
        <v>225</v>
      </c>
      <c r="J2363" s="130"/>
      <c r="K2363" s="141" t="s">
        <v>470</v>
      </c>
      <c r="L2363" s="98"/>
      <c r="M2363" s="87"/>
      <c r="N2363" s="109"/>
      <c r="P2363" s="56" t="str">
        <f t="shared" si="241"/>
        <v>90607093000004000129</v>
      </c>
      <c r="Q2363" s="106"/>
    </row>
    <row r="2364" spans="1:17" s="105" customFormat="1" ht="31.5" hidden="1" x14ac:dyDescent="0.3">
      <c r="A2364" s="78" t="s">
        <v>141</v>
      </c>
      <c r="B2364" s="187"/>
      <c r="C2364" s="189"/>
      <c r="D2364" s="191"/>
      <c r="E2364" s="122">
        <v>906</v>
      </c>
      <c r="F2364" s="122" t="s">
        <v>186</v>
      </c>
      <c r="G2364" s="122">
        <v>3000004000</v>
      </c>
      <c r="H2364" s="17">
        <v>244</v>
      </c>
      <c r="I2364" s="17">
        <v>226</v>
      </c>
      <c r="J2364" s="130"/>
      <c r="K2364" s="124" t="s">
        <v>471</v>
      </c>
      <c r="L2364" s="98"/>
      <c r="M2364" s="87"/>
      <c r="N2364" s="109"/>
      <c r="P2364" s="56" t="str">
        <f t="shared" si="241"/>
        <v>90607093000004000244</v>
      </c>
      <c r="Q2364" s="106"/>
    </row>
    <row r="2365" spans="1:17" s="105" customFormat="1" hidden="1" x14ac:dyDescent="0.3">
      <c r="A2365" s="78" t="s">
        <v>141</v>
      </c>
      <c r="B2365" s="187"/>
      <c r="C2365" s="189"/>
      <c r="D2365" s="191"/>
      <c r="E2365" s="122">
        <v>906</v>
      </c>
      <c r="F2365" s="122" t="s">
        <v>186</v>
      </c>
      <c r="G2365" s="122">
        <v>3000004000</v>
      </c>
      <c r="H2365" s="17">
        <v>244</v>
      </c>
      <c r="I2365" s="17">
        <v>346</v>
      </c>
      <c r="J2365" s="130"/>
      <c r="K2365" s="141" t="s">
        <v>686</v>
      </c>
      <c r="L2365" s="98"/>
      <c r="M2365" s="87"/>
      <c r="N2365" s="109"/>
      <c r="P2365" s="56" t="str">
        <f t="shared" si="241"/>
        <v>90607093000004000244</v>
      </c>
      <c r="Q2365" s="110"/>
    </row>
    <row r="2366" spans="1:17" s="105" customFormat="1" hidden="1" x14ac:dyDescent="0.3">
      <c r="A2366" s="78" t="s">
        <v>141</v>
      </c>
      <c r="B2366" s="187"/>
      <c r="C2366" s="189"/>
      <c r="D2366" s="191"/>
      <c r="E2366" s="122">
        <v>906</v>
      </c>
      <c r="F2366" s="122" t="s">
        <v>186</v>
      </c>
      <c r="G2366" s="122">
        <v>3000004000</v>
      </c>
      <c r="H2366" s="17">
        <v>247</v>
      </c>
      <c r="I2366" s="17">
        <v>346</v>
      </c>
      <c r="J2366" s="130"/>
      <c r="K2366" s="141" t="s">
        <v>468</v>
      </c>
      <c r="L2366" s="98"/>
      <c r="M2366" s="87"/>
      <c r="N2366" s="109"/>
      <c r="P2366" s="56" t="str">
        <f t="shared" si="241"/>
        <v>90607093000004000247</v>
      </c>
      <c r="Q2366" s="110"/>
    </row>
    <row r="2367" spans="1:17" s="105" customFormat="1" hidden="1" x14ac:dyDescent="0.3">
      <c r="A2367" s="78" t="s">
        <v>141</v>
      </c>
      <c r="B2367" s="188"/>
      <c r="C2367" s="189"/>
      <c r="D2367" s="192"/>
      <c r="E2367" s="122">
        <v>906</v>
      </c>
      <c r="F2367" s="122" t="s">
        <v>186</v>
      </c>
      <c r="G2367" s="122">
        <v>3000004000</v>
      </c>
      <c r="H2367" s="17">
        <v>244</v>
      </c>
      <c r="I2367" s="17">
        <v>225</v>
      </c>
      <c r="J2367" s="130"/>
      <c r="K2367" s="141" t="s">
        <v>469</v>
      </c>
      <c r="L2367" s="98"/>
      <c r="M2367" s="87"/>
      <c r="N2367" s="114"/>
      <c r="P2367" s="56" t="str">
        <f t="shared" si="241"/>
        <v>90607093000004000244</v>
      </c>
      <c r="Q2367" s="110"/>
    </row>
    <row r="2368" spans="1:17" s="105" customFormat="1" hidden="1" x14ac:dyDescent="0.3">
      <c r="A2368" s="140"/>
      <c r="B2368" s="183" t="s">
        <v>139</v>
      </c>
      <c r="C2368" s="184"/>
      <c r="D2368" s="185"/>
      <c r="E2368" s="142"/>
      <c r="F2368" s="143"/>
      <c r="G2368" s="144"/>
      <c r="H2368" s="145"/>
      <c r="I2368" s="57"/>
      <c r="J2368" s="48">
        <f>SUM(J2362:J2367)</f>
        <v>0</v>
      </c>
      <c r="K2368" s="142"/>
      <c r="L2368" s="113"/>
      <c r="M2368" s="87"/>
      <c r="N2368" s="114"/>
      <c r="P2368" s="109"/>
      <c r="Q2368" s="110"/>
    </row>
    <row r="2369" spans="1:17" s="88" customFormat="1" hidden="1" x14ac:dyDescent="0.3">
      <c r="A2369" s="86"/>
      <c r="B2369" s="108"/>
      <c r="C2369" s="108"/>
      <c r="D2369" s="108"/>
      <c r="E2369" s="101"/>
      <c r="F2369" s="99"/>
      <c r="G2369" s="102"/>
      <c r="H2369" s="103"/>
      <c r="I2369" s="77"/>
      <c r="J2369" s="77"/>
      <c r="K2369" s="101"/>
      <c r="L2369" s="113"/>
      <c r="M2369" s="87"/>
      <c r="N2369" s="114"/>
      <c r="O2369" s="105"/>
      <c r="P2369" s="109"/>
      <c r="Q2369" s="110"/>
    </row>
    <row r="2370" spans="1:17" s="105" customFormat="1" hidden="1" x14ac:dyDescent="0.3">
      <c r="A2370" s="104"/>
      <c r="B2370" s="123"/>
      <c r="C2370" s="123"/>
      <c r="D2370" s="123"/>
      <c r="E2370" s="122">
        <v>906</v>
      </c>
      <c r="F2370" s="122" t="s">
        <v>186</v>
      </c>
      <c r="G2370" s="122">
        <v>1400007060</v>
      </c>
      <c r="H2370" s="128" t="s">
        <v>180</v>
      </c>
      <c r="I2370" s="128" t="s">
        <v>181</v>
      </c>
      <c r="J2370" s="126"/>
      <c r="K2370" s="124"/>
      <c r="L2370" s="113"/>
      <c r="M2370" s="87"/>
      <c r="N2370" s="114"/>
      <c r="P2370" s="109"/>
      <c r="Q2370" s="110"/>
    </row>
    <row r="2371" spans="1:17" s="105" customFormat="1" hidden="1" x14ac:dyDescent="0.3">
      <c r="A2371" s="104"/>
      <c r="B2371" s="108"/>
      <c r="C2371" s="108"/>
      <c r="D2371" s="108"/>
      <c r="E2371" s="122">
        <v>906</v>
      </c>
      <c r="F2371" s="122" t="s">
        <v>186</v>
      </c>
      <c r="G2371" s="121">
        <v>5500003000</v>
      </c>
      <c r="H2371" s="129" t="s">
        <v>183</v>
      </c>
      <c r="I2371" s="129" t="s">
        <v>184</v>
      </c>
      <c r="J2371" s="8"/>
      <c r="K2371" s="124"/>
      <c r="L2371" s="113"/>
      <c r="M2371" s="87"/>
      <c r="N2371" s="114"/>
      <c r="P2371" s="109"/>
      <c r="Q2371" s="110"/>
    </row>
    <row r="2372" spans="1:17" hidden="1" x14ac:dyDescent="0.3">
      <c r="E2372" s="101"/>
      <c r="F2372" s="99"/>
      <c r="G2372" s="102"/>
      <c r="H2372" s="103"/>
      <c r="I2372" s="77"/>
      <c r="J2372" s="125">
        <f>J2359+J2368</f>
        <v>4023000</v>
      </c>
      <c r="K2372" s="101"/>
      <c r="L2372" s="113"/>
      <c r="N2372" s="114"/>
      <c r="P2372" s="109"/>
      <c r="Q2372" s="110"/>
    </row>
    <row r="2373" spans="1:17" hidden="1" x14ac:dyDescent="0.3">
      <c r="I2373" s="77"/>
      <c r="J2373" s="125"/>
      <c r="L2373" s="113"/>
      <c r="N2373" s="114"/>
      <c r="P2373" s="109"/>
      <c r="Q2373" s="110"/>
    </row>
    <row r="2374" spans="1:17" x14ac:dyDescent="0.3">
      <c r="L2374" s="113"/>
      <c r="M2374" s="91" t="s">
        <v>172</v>
      </c>
      <c r="N2374" s="114">
        <f t="shared" ref="N2374:N2384" si="242">SUMIFS($N$7:$N$2359,$M$7:$M$2359,M2374,$A$7:$A$2359,"итог")</f>
        <v>0</v>
      </c>
      <c r="P2374" s="109"/>
      <c r="Q2374" s="110"/>
    </row>
    <row r="2375" spans="1:17" x14ac:dyDescent="0.3">
      <c r="L2375" s="113"/>
      <c r="M2375" s="91" t="s">
        <v>173</v>
      </c>
      <c r="N2375" s="114">
        <f t="shared" si="242"/>
        <v>0</v>
      </c>
      <c r="P2375" s="109"/>
      <c r="Q2375" s="110"/>
    </row>
    <row r="2376" spans="1:17" x14ac:dyDescent="0.3">
      <c r="J2376" s="114"/>
      <c r="L2376" s="113"/>
      <c r="M2376" s="91" t="s">
        <v>136</v>
      </c>
      <c r="N2376" s="114">
        <f t="shared" si="242"/>
        <v>0</v>
      </c>
      <c r="P2376" s="109"/>
      <c r="Q2376" s="110"/>
    </row>
    <row r="2377" spans="1:17" x14ac:dyDescent="0.3">
      <c r="J2377" s="114"/>
      <c r="L2377" s="113"/>
      <c r="M2377" s="91" t="s">
        <v>137</v>
      </c>
      <c r="N2377" s="114">
        <f t="shared" si="242"/>
        <v>92380</v>
      </c>
      <c r="P2377" s="109"/>
      <c r="Q2377" s="110"/>
    </row>
    <row r="2378" spans="1:17" x14ac:dyDescent="0.3">
      <c r="M2378" s="91" t="s">
        <v>131</v>
      </c>
      <c r="N2378" s="114">
        <f t="shared" si="242"/>
        <v>0</v>
      </c>
    </row>
    <row r="2379" spans="1:17" x14ac:dyDescent="0.3">
      <c r="M2379" s="91" t="s">
        <v>175</v>
      </c>
      <c r="N2379" s="114">
        <f t="shared" si="242"/>
        <v>0</v>
      </c>
    </row>
    <row r="2380" spans="1:17" x14ac:dyDescent="0.3">
      <c r="M2380" s="91" t="s">
        <v>132</v>
      </c>
      <c r="N2380" s="114">
        <f t="shared" si="242"/>
        <v>0</v>
      </c>
    </row>
    <row r="2381" spans="1:17" x14ac:dyDescent="0.3">
      <c r="J2381" s="114"/>
      <c r="M2381" s="91" t="s">
        <v>133</v>
      </c>
      <c r="N2381" s="114">
        <f t="shared" si="242"/>
        <v>0</v>
      </c>
    </row>
    <row r="2382" spans="1:17" x14ac:dyDescent="0.3">
      <c r="M2382" s="91" t="s">
        <v>134</v>
      </c>
      <c r="N2382" s="114">
        <f t="shared" si="242"/>
        <v>0</v>
      </c>
    </row>
    <row r="2383" spans="1:17" x14ac:dyDescent="0.3">
      <c r="M2383" s="91" t="s">
        <v>135</v>
      </c>
      <c r="N2383" s="114">
        <f t="shared" si="242"/>
        <v>0</v>
      </c>
    </row>
    <row r="2384" spans="1:17" x14ac:dyDescent="0.3">
      <c r="M2384" s="91" t="s">
        <v>142</v>
      </c>
      <c r="N2384" s="114">
        <f t="shared" si="242"/>
        <v>0</v>
      </c>
    </row>
  </sheetData>
  <autoFilter ref="A6:Q2360">
    <filterColumn colId="9">
      <filters>
        <filter val="102 810,00"/>
        <filter val="107 280,00"/>
        <filter val="117 710,00"/>
        <filter val="119 200,00"/>
        <filter val="129 630,00"/>
        <filter val="138 570,00"/>
        <filter val="146 020,00"/>
        <filter val="147 510,00"/>
        <filter val="154 960,00"/>
        <filter val="172 840,00"/>
        <filter val="180 290,00"/>
        <filter val="201 150,00"/>
        <filter val="265 220,00"/>
        <filter val="3 969 360,00"/>
        <filter val="32 780,00"/>
        <filter val="4 023 000,00"/>
        <filter val="40 230,00"/>
        <filter val="43 210,00"/>
        <filter val="44 700,00"/>
        <filter val="47 680,00"/>
        <filter val="53 640,00"/>
        <filter val="58 110,00"/>
        <filter val="59 600,00"/>
        <filter val="61 090,00"/>
        <filter val="62 580,00"/>
        <filter val="68 540,00"/>
        <filter val="70 030,00"/>
        <filter val="71 520,00"/>
        <filter val="74 500,00"/>
        <filter val="80 460,00"/>
        <filter val="81 950,00"/>
        <filter val="86 420,00"/>
        <filter val="87 910,00"/>
        <filter val="89 400,00"/>
        <filter val="90 890,00"/>
        <filter val="92 380,00"/>
        <filter val="всего"/>
      </filters>
    </filterColumn>
    <filterColumn colId="10">
      <filters blank="1">
        <filter val="102 810,00"/>
        <filter val="107 280,00"/>
        <filter val="117 710,00"/>
        <filter val="119 200,00"/>
        <filter val="129 630,00"/>
        <filter val="138 570,00"/>
        <filter val="146 020,00"/>
        <filter val="147 510,00"/>
        <filter val="154 960,00"/>
        <filter val="172 840,00"/>
        <filter val="180 290,00"/>
        <filter val="201 150,00"/>
        <filter val="265 220,00"/>
        <filter val="3 969 360,00"/>
        <filter val="32 780,00"/>
        <filter val="4 023 000,00"/>
        <filter val="40 230,00"/>
        <filter val="43 210,00"/>
        <filter val="44 700,00"/>
        <filter val="47 680,00"/>
        <filter val="53 640,00"/>
        <filter val="58 110,00"/>
        <filter val="59 600,00"/>
        <filter val="61 090,00"/>
        <filter val="62 580,00"/>
        <filter val="68 540,00"/>
        <filter val="70 030,00"/>
        <filter val="71 520,00"/>
        <filter val="74 500,00"/>
        <filter val="80 460,00"/>
        <filter val="81 950,00"/>
        <filter val="86 420,00"/>
        <filter val="87 910,00"/>
        <filter val="89 400,00"/>
        <filter val="90 890,00"/>
        <filter val="92 380,00"/>
      </filters>
    </filterColumn>
  </autoFilter>
  <mergeCells count="384">
    <mergeCell ref="B2358:D2358"/>
    <mergeCell ref="B2359:D2359"/>
    <mergeCell ref="B2009:D2031"/>
    <mergeCell ref="B2056:D2076"/>
    <mergeCell ref="B2203:D2219"/>
    <mergeCell ref="B2251:D2263"/>
    <mergeCell ref="B2281:D2292"/>
    <mergeCell ref="B2313:D2328"/>
    <mergeCell ref="B2346:D2357"/>
    <mergeCell ref="B2236:B2250"/>
    <mergeCell ref="B2265:B2280"/>
    <mergeCell ref="B2294:B2312"/>
    <mergeCell ref="B2330:B2345"/>
    <mergeCell ref="D2221:D2235"/>
    <mergeCell ref="C2294:C2312"/>
    <mergeCell ref="D2294:D2312"/>
    <mergeCell ref="C2236:C2250"/>
    <mergeCell ref="D2236:D2250"/>
    <mergeCell ref="C2265:C2280"/>
    <mergeCell ref="D2265:D2280"/>
    <mergeCell ref="C2170:C2186"/>
    <mergeCell ref="D2170:D2186"/>
    <mergeCell ref="C2187:C2202"/>
    <mergeCell ref="C2108:C2122"/>
    <mergeCell ref="B2077:D2077"/>
    <mergeCell ref="B2220:D2220"/>
    <mergeCell ref="B2264:D2264"/>
    <mergeCell ref="B2293:D2293"/>
    <mergeCell ref="B2329:D2329"/>
    <mergeCell ref="B2078:B2092"/>
    <mergeCell ref="B2093:B2107"/>
    <mergeCell ref="B2108:B2122"/>
    <mergeCell ref="B2123:B2137"/>
    <mergeCell ref="B2138:B2154"/>
    <mergeCell ref="B2155:B2169"/>
    <mergeCell ref="B2170:B2186"/>
    <mergeCell ref="B2187:B2202"/>
    <mergeCell ref="B2221:B2235"/>
    <mergeCell ref="C2078:C2092"/>
    <mergeCell ref="D2078:D2092"/>
    <mergeCell ref="C2093:C2107"/>
    <mergeCell ref="D2093:D2107"/>
    <mergeCell ref="C2123:C2137"/>
    <mergeCell ref="D2123:D2137"/>
    <mergeCell ref="D2108:D2122"/>
    <mergeCell ref="B1988:B2008"/>
    <mergeCell ref="B2033:B2055"/>
    <mergeCell ref="B1646:B1670"/>
    <mergeCell ref="B1671:B1691"/>
    <mergeCell ref="B1692:B1712"/>
    <mergeCell ref="B1713:B1734"/>
    <mergeCell ref="B1735:B1755"/>
    <mergeCell ref="B1756:B1776"/>
    <mergeCell ref="B1777:B1797"/>
    <mergeCell ref="B1798:B1818"/>
    <mergeCell ref="B1819:B1839"/>
    <mergeCell ref="B2032:D2032"/>
    <mergeCell ref="B1840:B1860"/>
    <mergeCell ref="B1861:B1882"/>
    <mergeCell ref="B1883:B1903"/>
    <mergeCell ref="B1904:B1924"/>
    <mergeCell ref="B1925:B1945"/>
    <mergeCell ref="B1946:B1966"/>
    <mergeCell ref="B1967:B1987"/>
    <mergeCell ref="C1967:C1987"/>
    <mergeCell ref="D1967:D1987"/>
    <mergeCell ref="C1988:C2008"/>
    <mergeCell ref="D1988:D2008"/>
    <mergeCell ref="C2033:C2055"/>
    <mergeCell ref="B1454:B1477"/>
    <mergeCell ref="B1478:B1498"/>
    <mergeCell ref="B1499:B1519"/>
    <mergeCell ref="B1520:B1540"/>
    <mergeCell ref="B1541:B1561"/>
    <mergeCell ref="B1562:B1582"/>
    <mergeCell ref="B1583:B1603"/>
    <mergeCell ref="B1604:B1624"/>
    <mergeCell ref="B1625:B1645"/>
    <mergeCell ref="B1261:B1281"/>
    <mergeCell ref="B1282:B1305"/>
    <mergeCell ref="B1306:B1326"/>
    <mergeCell ref="B1327:B1347"/>
    <mergeCell ref="B1348:B1368"/>
    <mergeCell ref="B1369:B1389"/>
    <mergeCell ref="B1390:B1411"/>
    <mergeCell ref="B1412:B1432"/>
    <mergeCell ref="B1433:B1453"/>
    <mergeCell ref="B1072:B1092"/>
    <mergeCell ref="B1093:B1113"/>
    <mergeCell ref="B1114:B1134"/>
    <mergeCell ref="B1135:B1155"/>
    <mergeCell ref="B1156:B1176"/>
    <mergeCell ref="B1177:B1197"/>
    <mergeCell ref="B1198:B1218"/>
    <mergeCell ref="B1219:B1239"/>
    <mergeCell ref="B1240:B1260"/>
    <mergeCell ref="B883:B903"/>
    <mergeCell ref="B904:B924"/>
    <mergeCell ref="B925:B945"/>
    <mergeCell ref="B946:B966"/>
    <mergeCell ref="B967:B987"/>
    <mergeCell ref="B988:B1008"/>
    <mergeCell ref="B1009:B1029"/>
    <mergeCell ref="B1030:B1050"/>
    <mergeCell ref="B1051:B1071"/>
    <mergeCell ref="B776:B792"/>
    <mergeCell ref="B793:B809"/>
    <mergeCell ref="B810:B826"/>
    <mergeCell ref="B827:B843"/>
    <mergeCell ref="B862:B882"/>
    <mergeCell ref="B844:D860"/>
    <mergeCell ref="B861:D861"/>
    <mergeCell ref="C827:C843"/>
    <mergeCell ref="D827:D843"/>
    <mergeCell ref="C810:C826"/>
    <mergeCell ref="D810:D826"/>
    <mergeCell ref="C776:C792"/>
    <mergeCell ref="D776:D792"/>
    <mergeCell ref="C862:C882"/>
    <mergeCell ref="D862:D882"/>
    <mergeCell ref="B622:B638"/>
    <mergeCell ref="B639:B655"/>
    <mergeCell ref="B656:B672"/>
    <mergeCell ref="B673:B689"/>
    <mergeCell ref="B690:B706"/>
    <mergeCell ref="B707:B723"/>
    <mergeCell ref="B724:B740"/>
    <mergeCell ref="B741:B757"/>
    <mergeCell ref="B758:B775"/>
    <mergeCell ref="B466:B482"/>
    <mergeCell ref="B483:B499"/>
    <mergeCell ref="B500:B517"/>
    <mergeCell ref="B518:B534"/>
    <mergeCell ref="B535:B552"/>
    <mergeCell ref="B553:B569"/>
    <mergeCell ref="B570:B586"/>
    <mergeCell ref="B587:B604"/>
    <mergeCell ref="B605:B621"/>
    <mergeCell ref="B313:B329"/>
    <mergeCell ref="B330:B346"/>
    <mergeCell ref="B347:B363"/>
    <mergeCell ref="B364:B380"/>
    <mergeCell ref="B381:B397"/>
    <mergeCell ref="B398:B414"/>
    <mergeCell ref="B415:B431"/>
    <mergeCell ref="B432:B448"/>
    <mergeCell ref="B449:B465"/>
    <mergeCell ref="B194:B210"/>
    <mergeCell ref="B211:B227"/>
    <mergeCell ref="B228:B244"/>
    <mergeCell ref="B245:B261"/>
    <mergeCell ref="B262:B278"/>
    <mergeCell ref="B279:B295"/>
    <mergeCell ref="B296:B312"/>
    <mergeCell ref="C1756:C1776"/>
    <mergeCell ref="D1756:D1776"/>
    <mergeCell ref="C1646:C1670"/>
    <mergeCell ref="D1646:D1670"/>
    <mergeCell ref="C1671:C1691"/>
    <mergeCell ref="D1671:D1691"/>
    <mergeCell ref="C1692:C1712"/>
    <mergeCell ref="D1692:D1712"/>
    <mergeCell ref="C1713:C1734"/>
    <mergeCell ref="D1713:D1734"/>
    <mergeCell ref="C1735:C1755"/>
    <mergeCell ref="D1735:D1755"/>
    <mergeCell ref="C1541:C1561"/>
    <mergeCell ref="D1541:D1561"/>
    <mergeCell ref="C1562:C1582"/>
    <mergeCell ref="D1562:D1582"/>
    <mergeCell ref="C1583:C1603"/>
    <mergeCell ref="C1777:C1797"/>
    <mergeCell ref="D1777:D1797"/>
    <mergeCell ref="D2033:D2055"/>
    <mergeCell ref="C1883:C1903"/>
    <mergeCell ref="D1883:D1903"/>
    <mergeCell ref="C1904:C1924"/>
    <mergeCell ref="D1904:D1924"/>
    <mergeCell ref="C1925:C1945"/>
    <mergeCell ref="D1925:D1945"/>
    <mergeCell ref="C1798:C1818"/>
    <mergeCell ref="D1798:D1818"/>
    <mergeCell ref="C1819:C1839"/>
    <mergeCell ref="D1819:D1839"/>
    <mergeCell ref="C1946:C1966"/>
    <mergeCell ref="D1946:D1966"/>
    <mergeCell ref="C1840:C1860"/>
    <mergeCell ref="D1840:D1860"/>
    <mergeCell ref="C1861:C1882"/>
    <mergeCell ref="D1861:D1882"/>
    <mergeCell ref="D1583:D1603"/>
    <mergeCell ref="C1604:C1624"/>
    <mergeCell ref="D1604:D1624"/>
    <mergeCell ref="C1625:C1645"/>
    <mergeCell ref="D1625:D1645"/>
    <mergeCell ref="C1433:C1453"/>
    <mergeCell ref="D1433:D1453"/>
    <mergeCell ref="C1454:C1477"/>
    <mergeCell ref="D1454:D1477"/>
    <mergeCell ref="C1478:C1498"/>
    <mergeCell ref="D1478:D1498"/>
    <mergeCell ref="C1499:C1519"/>
    <mergeCell ref="D1499:D1519"/>
    <mergeCell ref="C1520:C1540"/>
    <mergeCell ref="D1520:D1540"/>
    <mergeCell ref="C1369:C1389"/>
    <mergeCell ref="D1369:D1389"/>
    <mergeCell ref="C1390:C1411"/>
    <mergeCell ref="D1390:D1411"/>
    <mergeCell ref="C1412:C1432"/>
    <mergeCell ref="D1412:D1432"/>
    <mergeCell ref="C518:C534"/>
    <mergeCell ref="D518:D534"/>
    <mergeCell ref="C793:C809"/>
    <mergeCell ref="D793:D809"/>
    <mergeCell ref="C758:C775"/>
    <mergeCell ref="D758:D775"/>
    <mergeCell ref="C673:C689"/>
    <mergeCell ref="D673:D689"/>
    <mergeCell ref="C690:C706"/>
    <mergeCell ref="D690:D706"/>
    <mergeCell ref="C707:C723"/>
    <mergeCell ref="D707:D723"/>
    <mergeCell ref="C741:C757"/>
    <mergeCell ref="D741:D757"/>
    <mergeCell ref="C622:C638"/>
    <mergeCell ref="C904:C924"/>
    <mergeCell ref="D904:D924"/>
    <mergeCell ref="C925:C945"/>
    <mergeCell ref="D347:D363"/>
    <mergeCell ref="C75:C91"/>
    <mergeCell ref="D75:D91"/>
    <mergeCell ref="C92:C108"/>
    <mergeCell ref="D92:D108"/>
    <mergeCell ref="C296:C312"/>
    <mergeCell ref="D296:D312"/>
    <mergeCell ref="D228:D244"/>
    <mergeCell ref="C177:C193"/>
    <mergeCell ref="D177:D193"/>
    <mergeCell ref="C194:C210"/>
    <mergeCell ref="D194:D210"/>
    <mergeCell ref="C211:C227"/>
    <mergeCell ref="D211:D227"/>
    <mergeCell ref="C109:C125"/>
    <mergeCell ref="D109:D125"/>
    <mergeCell ref="C126:C142"/>
    <mergeCell ref="C313:C329"/>
    <mergeCell ref="D313:D329"/>
    <mergeCell ref="C330:C346"/>
    <mergeCell ref="D330:D346"/>
    <mergeCell ref="C347:C363"/>
    <mergeCell ref="C364:C380"/>
    <mergeCell ref="D364:D380"/>
    <mergeCell ref="C466:C482"/>
    <mergeCell ref="D466:D482"/>
    <mergeCell ref="C483:C499"/>
    <mergeCell ref="D483:D499"/>
    <mergeCell ref="C605:C621"/>
    <mergeCell ref="D605:D621"/>
    <mergeCell ref="C381:C397"/>
    <mergeCell ref="D381:D397"/>
    <mergeCell ref="C398:C414"/>
    <mergeCell ref="D398:D414"/>
    <mergeCell ref="C415:C431"/>
    <mergeCell ref="C432:C448"/>
    <mergeCell ref="D432:D448"/>
    <mergeCell ref="C449:C465"/>
    <mergeCell ref="D449:D465"/>
    <mergeCell ref="D553:D569"/>
    <mergeCell ref="C570:C586"/>
    <mergeCell ref="D570:D586"/>
    <mergeCell ref="C535:C552"/>
    <mergeCell ref="D535:D552"/>
    <mergeCell ref="D415:D431"/>
    <mergeCell ref="C587:C604"/>
    <mergeCell ref="C946:C966"/>
    <mergeCell ref="D946:D966"/>
    <mergeCell ref="C1177:C1197"/>
    <mergeCell ref="C1009:C1029"/>
    <mergeCell ref="D1009:D1029"/>
    <mergeCell ref="C1030:C1050"/>
    <mergeCell ref="D1030:D1050"/>
    <mergeCell ref="C1051:C1071"/>
    <mergeCell ref="D1051:D1071"/>
    <mergeCell ref="C656:C672"/>
    <mergeCell ref="D656:D672"/>
    <mergeCell ref="D622:D638"/>
    <mergeCell ref="C639:C655"/>
    <mergeCell ref="D639:D655"/>
    <mergeCell ref="C724:C740"/>
    <mergeCell ref="D724:D740"/>
    <mergeCell ref="D1327:D1347"/>
    <mergeCell ref="D1198:D1218"/>
    <mergeCell ref="C1219:C1239"/>
    <mergeCell ref="C1306:C1326"/>
    <mergeCell ref="C967:C987"/>
    <mergeCell ref="D967:D987"/>
    <mergeCell ref="C988:C1008"/>
    <mergeCell ref="D988:D1008"/>
    <mergeCell ref="C1135:C1155"/>
    <mergeCell ref="D1135:D1155"/>
    <mergeCell ref="C1156:C1176"/>
    <mergeCell ref="D1156:D1176"/>
    <mergeCell ref="D1240:D1260"/>
    <mergeCell ref="C1261:C1281"/>
    <mergeCell ref="D1261:D1281"/>
    <mergeCell ref="C1282:C1305"/>
    <mergeCell ref="D925:D945"/>
    <mergeCell ref="D1219:D1239"/>
    <mergeCell ref="C1198:C1218"/>
    <mergeCell ref="D1093:D1113"/>
    <mergeCell ref="C1114:C1134"/>
    <mergeCell ref="D1114:D1134"/>
    <mergeCell ref="B41:B57"/>
    <mergeCell ref="B58:B74"/>
    <mergeCell ref="B75:B91"/>
    <mergeCell ref="B92:B108"/>
    <mergeCell ref="B109:B125"/>
    <mergeCell ref="B126:B142"/>
    <mergeCell ref="B143:B159"/>
    <mergeCell ref="B160:B176"/>
    <mergeCell ref="B177:B193"/>
    <mergeCell ref="C500:C517"/>
    <mergeCell ref="D500:D517"/>
    <mergeCell ref="C279:C295"/>
    <mergeCell ref="D279:D295"/>
    <mergeCell ref="C245:C261"/>
    <mergeCell ref="D245:D261"/>
    <mergeCell ref="C262:C278"/>
    <mergeCell ref="D262:D278"/>
    <mergeCell ref="C553:C569"/>
    <mergeCell ref="D587:D604"/>
    <mergeCell ref="A4:A5"/>
    <mergeCell ref="C4:C5"/>
    <mergeCell ref="D4:D5"/>
    <mergeCell ref="J4:J5"/>
    <mergeCell ref="O4:O5"/>
    <mergeCell ref="N4:N5"/>
    <mergeCell ref="E4:I4"/>
    <mergeCell ref="C24:C40"/>
    <mergeCell ref="D24:D40"/>
    <mergeCell ref="B4:B5"/>
    <mergeCell ref="B7:B23"/>
    <mergeCell ref="B24:B40"/>
    <mergeCell ref="L4:L5"/>
    <mergeCell ref="M4:M5"/>
    <mergeCell ref="C1:O1"/>
    <mergeCell ref="C2:O2"/>
    <mergeCell ref="C7:C23"/>
    <mergeCell ref="D7:D23"/>
    <mergeCell ref="C41:C57"/>
    <mergeCell ref="D41:D57"/>
    <mergeCell ref="C58:C74"/>
    <mergeCell ref="D58:D74"/>
    <mergeCell ref="C228:C244"/>
    <mergeCell ref="C143:C159"/>
    <mergeCell ref="D143:D159"/>
    <mergeCell ref="C160:C176"/>
    <mergeCell ref="D160:D176"/>
    <mergeCell ref="D126:D142"/>
    <mergeCell ref="B2368:D2368"/>
    <mergeCell ref="B2362:B2367"/>
    <mergeCell ref="C2362:C2367"/>
    <mergeCell ref="D2362:D2367"/>
    <mergeCell ref="C883:C903"/>
    <mergeCell ref="D883:D903"/>
    <mergeCell ref="C1240:C1260"/>
    <mergeCell ref="D1177:D1197"/>
    <mergeCell ref="C2330:C2345"/>
    <mergeCell ref="D2330:D2345"/>
    <mergeCell ref="C2138:C2154"/>
    <mergeCell ref="D2138:D2154"/>
    <mergeCell ref="C2155:C2169"/>
    <mergeCell ref="D2155:D2169"/>
    <mergeCell ref="D2187:D2202"/>
    <mergeCell ref="C2221:C2235"/>
    <mergeCell ref="C1348:C1368"/>
    <mergeCell ref="D1348:D1368"/>
    <mergeCell ref="C1072:C1092"/>
    <mergeCell ref="D1072:D1092"/>
    <mergeCell ref="C1093:C1113"/>
    <mergeCell ref="D1306:D1326"/>
    <mergeCell ref="C1327:C1347"/>
    <mergeCell ref="D1282:D1305"/>
  </mergeCells>
  <printOptions horizontalCentered="1"/>
  <pageMargins left="0.27559055118110237" right="0" top="0.47244094488188981" bottom="0.39370078740157483" header="0.47244094488188981" footer="0.39370078740157483"/>
  <pageSetup paperSize="9" scale="59" fitToHeight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Учреждения</vt:lpstr>
      <vt:lpstr>Приложение 1</vt:lpstr>
      <vt:lpstr>техфайл</vt:lpstr>
      <vt:lpstr>Распределение</vt:lpstr>
      <vt:lpstr>'Приложение 1'!Область_печати</vt:lpstr>
      <vt:lpstr>Распределение!Область_печати</vt:lpstr>
      <vt:lpstr>техфайл!Область_печати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2024-12-20T09:13:15Z</cp:lastPrinted>
  <dcterms:created xsi:type="dcterms:W3CDTF">2019-10-22T06:36:08Z</dcterms:created>
  <dcterms:modified xsi:type="dcterms:W3CDTF">2024-12-20T09:13:17Z</dcterms:modified>
</cp:coreProperties>
</file>